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505" windowWidth="15150" windowHeight="5580"/>
  </bookViews>
  <sheets>
    <sheet name="PL MARTIE" sheetId="3" r:id="rId1"/>
  </sheets>
  <definedNames>
    <definedName name="_xlnm.Print_Titles" localSheetId="0">'PL MARTIE'!$5:$7</definedName>
  </definedNames>
  <calcPr calcId="144525"/>
</workbook>
</file>

<file path=xl/calcChain.xml><?xml version="1.0" encoding="utf-8"?>
<calcChain xmlns="http://schemas.openxmlformats.org/spreadsheetml/2006/main">
  <c r="Q60" i="3" l="1"/>
  <c r="R60" i="3"/>
  <c r="Q19" i="3"/>
  <c r="R19" i="3"/>
  <c r="Q37" i="3"/>
  <c r="P20" i="3"/>
  <c r="P124" i="3" l="1"/>
  <c r="N124" i="3"/>
  <c r="M124" i="3"/>
  <c r="L124" i="3"/>
  <c r="K124" i="3"/>
  <c r="J124" i="3"/>
  <c r="I124" i="3"/>
  <c r="O95" i="3"/>
  <c r="O97" i="3"/>
  <c r="O89" i="3"/>
  <c r="O122" i="3"/>
  <c r="O124" i="3" s="1"/>
  <c r="O77" i="3"/>
  <c r="F127" i="3" l="1"/>
  <c r="F124" i="3"/>
  <c r="P121" i="3"/>
  <c r="O121" i="3"/>
  <c r="N121" i="3"/>
  <c r="M121" i="3"/>
  <c r="L121" i="3"/>
  <c r="K121" i="3"/>
  <c r="J121" i="3"/>
  <c r="I121" i="3"/>
  <c r="F121" i="3"/>
  <c r="P118" i="3"/>
  <c r="N118" i="3"/>
  <c r="M118" i="3"/>
  <c r="L118" i="3"/>
  <c r="K118" i="3"/>
  <c r="J118" i="3"/>
  <c r="I118" i="3"/>
  <c r="F118" i="3"/>
  <c r="P99" i="3"/>
  <c r="N99" i="3"/>
  <c r="M99" i="3"/>
  <c r="L99" i="3"/>
  <c r="K99" i="3"/>
  <c r="J99" i="3"/>
  <c r="I99" i="3"/>
  <c r="F99" i="3"/>
  <c r="P66" i="3"/>
  <c r="O66" i="3"/>
  <c r="N66" i="3"/>
  <c r="M66" i="3"/>
  <c r="L66" i="3"/>
  <c r="K66" i="3"/>
  <c r="J66" i="3"/>
  <c r="I66" i="3"/>
  <c r="F66" i="3"/>
  <c r="P60" i="3"/>
  <c r="N60" i="3"/>
  <c r="M60" i="3"/>
  <c r="L60" i="3"/>
  <c r="K60" i="3"/>
  <c r="J60" i="3"/>
  <c r="I60" i="3"/>
  <c r="F60" i="3"/>
  <c r="P37" i="3"/>
  <c r="N37" i="3"/>
  <c r="M37" i="3"/>
  <c r="L37" i="3"/>
  <c r="K37" i="3"/>
  <c r="J37" i="3"/>
  <c r="I37" i="3"/>
  <c r="F37" i="3"/>
  <c r="L127" i="3"/>
  <c r="K127" i="3"/>
  <c r="J127" i="3"/>
  <c r="I127" i="3"/>
  <c r="O21" i="3" l="1"/>
  <c r="O15" i="3"/>
  <c r="O16" i="3"/>
  <c r="O17" i="3"/>
  <c r="O18" i="3"/>
  <c r="O8" i="3"/>
  <c r="O9" i="3"/>
  <c r="O10" i="3"/>
  <c r="O11" i="3"/>
  <c r="N22" i="3" l="1"/>
  <c r="M22" i="3"/>
  <c r="L22" i="3"/>
  <c r="K22" i="3"/>
  <c r="J22" i="3"/>
  <c r="I22" i="3"/>
  <c r="F22" i="3"/>
  <c r="M14" i="3"/>
  <c r="O117" i="3"/>
  <c r="O118" i="3" s="1"/>
  <c r="O108" i="3" l="1"/>
  <c r="O85" i="3"/>
  <c r="O26" i="3" l="1"/>
  <c r="O39" i="3"/>
  <c r="P115" i="3" l="1"/>
  <c r="N115" i="3"/>
  <c r="M115" i="3"/>
  <c r="L115" i="3"/>
  <c r="K115" i="3"/>
  <c r="J115" i="3"/>
  <c r="I115" i="3"/>
  <c r="F115" i="3"/>
  <c r="O55" i="3" l="1"/>
  <c r="J30" i="3" l="1"/>
  <c r="J27" i="3"/>
  <c r="J25" i="3"/>
  <c r="K25" i="3"/>
  <c r="L25" i="3"/>
  <c r="O113" i="3" l="1"/>
  <c r="O115" i="3" s="1"/>
  <c r="O100" i="3"/>
  <c r="O99" i="3"/>
  <c r="O92" i="3"/>
  <c r="O87" i="3"/>
  <c r="O83" i="3"/>
  <c r="O79" i="3"/>
  <c r="O76" i="3"/>
  <c r="O51" i="3"/>
  <c r="O52" i="3"/>
  <c r="O53" i="3"/>
  <c r="O50" i="3"/>
  <c r="O40" i="3"/>
  <c r="O38" i="3"/>
  <c r="O34" i="3"/>
  <c r="O33" i="3"/>
  <c r="O32" i="3"/>
  <c r="O31" i="3"/>
  <c r="I25" i="3"/>
  <c r="F25" i="3"/>
  <c r="O103" i="3"/>
  <c r="O37" i="3" l="1"/>
  <c r="P25" i="3"/>
  <c r="N25" i="3"/>
  <c r="M25" i="3"/>
  <c r="O45" i="3" l="1"/>
  <c r="O44" i="3"/>
  <c r="O43" i="3"/>
  <c r="O42" i="3"/>
  <c r="O28" i="3"/>
  <c r="O67" i="3" l="1"/>
  <c r="O61" i="3"/>
  <c r="O57" i="3" l="1"/>
  <c r="O56" i="3"/>
  <c r="O60" i="3" l="1"/>
  <c r="P127" i="3"/>
  <c r="O127" i="3"/>
  <c r="N127" i="3"/>
  <c r="M127" i="3"/>
  <c r="O81" i="3" l="1"/>
  <c r="O110" i="3" l="1"/>
  <c r="O24" i="3" l="1"/>
  <c r="O23" i="3"/>
  <c r="O106" i="3"/>
  <c r="O25" i="3" l="1"/>
  <c r="Q14" i="3"/>
  <c r="P14" i="3"/>
  <c r="N14" i="3"/>
  <c r="L14" i="3"/>
  <c r="K14" i="3"/>
  <c r="J14" i="3"/>
  <c r="I14" i="3"/>
  <c r="R128" i="3"/>
  <c r="P19" i="3"/>
  <c r="N19" i="3"/>
  <c r="M19" i="3"/>
  <c r="L19" i="3"/>
  <c r="K19" i="3"/>
  <c r="J19" i="3"/>
  <c r="I19" i="3"/>
  <c r="F19" i="3"/>
  <c r="F14" i="3"/>
  <c r="Q49" i="3"/>
  <c r="P49" i="3"/>
  <c r="N49" i="3"/>
  <c r="M49" i="3"/>
  <c r="L49" i="3"/>
  <c r="K49" i="3"/>
  <c r="J49" i="3"/>
  <c r="I49" i="3"/>
  <c r="F49" i="3"/>
  <c r="P78" i="3" l="1"/>
  <c r="J41" i="3"/>
  <c r="P27" i="3" l="1"/>
  <c r="L27" i="3"/>
  <c r="I27" i="3"/>
  <c r="P86" i="3"/>
  <c r="N86" i="3"/>
  <c r="M86" i="3"/>
  <c r="L86" i="3"/>
  <c r="K86" i="3"/>
  <c r="J86" i="3"/>
  <c r="I86" i="3"/>
  <c r="F86" i="3"/>
  <c r="P80" i="3"/>
  <c r="N80" i="3"/>
  <c r="M80" i="3"/>
  <c r="L80" i="3"/>
  <c r="K80" i="3"/>
  <c r="J80" i="3"/>
  <c r="I80" i="3"/>
  <c r="F80" i="3"/>
  <c r="O86" i="3"/>
  <c r="F27" i="3"/>
  <c r="O27" i="3" l="1"/>
  <c r="O19" i="3" l="1"/>
  <c r="N78" i="3" l="1"/>
  <c r="M78" i="3"/>
  <c r="L78" i="3"/>
  <c r="K78" i="3"/>
  <c r="J78" i="3"/>
  <c r="I78" i="3"/>
  <c r="F78" i="3"/>
  <c r="P75" i="3" l="1"/>
  <c r="N75" i="3"/>
  <c r="M75" i="3"/>
  <c r="L75" i="3"/>
  <c r="K75" i="3"/>
  <c r="J75" i="3"/>
  <c r="I75" i="3"/>
  <c r="F75" i="3"/>
  <c r="P105" i="3" l="1"/>
  <c r="N105" i="3"/>
  <c r="M105" i="3"/>
  <c r="L105" i="3"/>
  <c r="K105" i="3"/>
  <c r="J105" i="3"/>
  <c r="I105" i="3"/>
  <c r="F105" i="3"/>
  <c r="P96" i="3"/>
  <c r="O96" i="3"/>
  <c r="N96" i="3"/>
  <c r="M96" i="3"/>
  <c r="L96" i="3"/>
  <c r="K96" i="3"/>
  <c r="J96" i="3"/>
  <c r="I96" i="3"/>
  <c r="F96" i="3"/>
  <c r="O49" i="3"/>
  <c r="O80" i="3"/>
  <c r="O78" i="3"/>
  <c r="P112" i="3" l="1"/>
  <c r="O112" i="3"/>
  <c r="N112" i="3"/>
  <c r="M112" i="3"/>
  <c r="L112" i="3"/>
  <c r="K112" i="3"/>
  <c r="J112" i="3"/>
  <c r="I112" i="3"/>
  <c r="F112" i="3"/>
  <c r="P109" i="3" l="1"/>
  <c r="O109" i="3"/>
  <c r="N109" i="3"/>
  <c r="M109" i="3"/>
  <c r="L109" i="3"/>
  <c r="K109" i="3"/>
  <c r="J109" i="3"/>
  <c r="I109" i="3"/>
  <c r="F109" i="3"/>
  <c r="P72" i="3" l="1"/>
  <c r="J102" i="3"/>
  <c r="O75" i="3"/>
  <c r="J72" i="3" l="1"/>
  <c r="I72" i="3"/>
  <c r="F72" i="3"/>
  <c r="P88" i="3" l="1"/>
  <c r="N88" i="3"/>
  <c r="M88" i="3"/>
  <c r="L88" i="3"/>
  <c r="K88" i="3"/>
  <c r="J88" i="3"/>
  <c r="I88" i="3"/>
  <c r="F88" i="3"/>
  <c r="P107" i="3" l="1"/>
  <c r="O107" i="3" s="1"/>
  <c r="L107" i="3"/>
  <c r="J107" i="3"/>
  <c r="I107" i="3"/>
  <c r="F107" i="3"/>
  <c r="O105" i="3"/>
  <c r="P102" i="3"/>
  <c r="N102" i="3"/>
  <c r="M102" i="3"/>
  <c r="L102" i="3"/>
  <c r="K102" i="3"/>
  <c r="I102" i="3"/>
  <c r="F102" i="3"/>
  <c r="O102" i="3"/>
  <c r="P94" i="3"/>
  <c r="N94" i="3"/>
  <c r="M94" i="3"/>
  <c r="L94" i="3"/>
  <c r="K94" i="3"/>
  <c r="J94" i="3"/>
  <c r="I94" i="3"/>
  <c r="F94" i="3"/>
  <c r="P91" i="3"/>
  <c r="N91" i="3"/>
  <c r="M91" i="3"/>
  <c r="L91" i="3"/>
  <c r="K91" i="3"/>
  <c r="J91" i="3"/>
  <c r="I91" i="3"/>
  <c r="F91" i="3"/>
  <c r="O90" i="3"/>
  <c r="P84" i="3"/>
  <c r="O84" i="3"/>
  <c r="N84" i="3"/>
  <c r="M84" i="3"/>
  <c r="L84" i="3"/>
  <c r="K84" i="3"/>
  <c r="J84" i="3"/>
  <c r="I84" i="3"/>
  <c r="F84" i="3"/>
  <c r="P82" i="3"/>
  <c r="O82" i="3"/>
  <c r="N82" i="3"/>
  <c r="M82" i="3"/>
  <c r="L82" i="3"/>
  <c r="K82" i="3"/>
  <c r="J82" i="3"/>
  <c r="I82" i="3"/>
  <c r="F82" i="3"/>
  <c r="N72" i="3"/>
  <c r="M72" i="3"/>
  <c r="K72" i="3"/>
  <c r="O72" i="3"/>
  <c r="P69" i="3"/>
  <c r="N69" i="3"/>
  <c r="M69" i="3"/>
  <c r="L69" i="3"/>
  <c r="K69" i="3"/>
  <c r="J69" i="3"/>
  <c r="I69" i="3"/>
  <c r="F69" i="3"/>
  <c r="P63" i="3"/>
  <c r="N63" i="3"/>
  <c r="M63" i="3"/>
  <c r="L63" i="3"/>
  <c r="K63" i="3"/>
  <c r="J63" i="3"/>
  <c r="I63" i="3"/>
  <c r="F63" i="3"/>
  <c r="P54" i="3"/>
  <c r="N54" i="3"/>
  <c r="M54" i="3"/>
  <c r="L54" i="3"/>
  <c r="K54" i="3"/>
  <c r="J54" i="3"/>
  <c r="I54" i="3"/>
  <c r="F54" i="3"/>
  <c r="P41" i="3"/>
  <c r="N41" i="3"/>
  <c r="M41" i="3"/>
  <c r="L41" i="3"/>
  <c r="K41" i="3"/>
  <c r="I41" i="3"/>
  <c r="F41" i="3"/>
  <c r="O41" i="3"/>
  <c r="P30" i="3"/>
  <c r="N30" i="3"/>
  <c r="M30" i="3"/>
  <c r="L30" i="3"/>
  <c r="L128" i="3" s="1"/>
  <c r="K30" i="3"/>
  <c r="I30" i="3"/>
  <c r="F30" i="3"/>
  <c r="N27" i="3"/>
  <c r="N128" i="3" s="1"/>
  <c r="M27" i="3"/>
  <c r="K27" i="3"/>
  <c r="K128" i="3" s="1"/>
  <c r="Q128" i="3"/>
  <c r="M128" i="3" l="1"/>
  <c r="I128" i="3"/>
  <c r="F128" i="3"/>
  <c r="J128" i="3"/>
  <c r="O88" i="3"/>
  <c r="O63" i="3"/>
  <c r="O69" i="3"/>
  <c r="O91" i="3"/>
  <c r="O94" i="3"/>
  <c r="O54" i="3"/>
  <c r="O30" i="3"/>
  <c r="O13" i="3" l="1"/>
  <c r="O14" i="3" s="1"/>
  <c r="P22" i="3"/>
  <c r="P128" i="3" s="1"/>
  <c r="O22" i="3"/>
  <c r="O128" i="3" l="1"/>
</calcChain>
</file>

<file path=xl/sharedStrings.xml><?xml version="1.0" encoding="utf-8"?>
<sst xmlns="http://schemas.openxmlformats.org/spreadsheetml/2006/main" count="143" uniqueCount="102">
  <si>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</si>
  <si>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</si>
  <si>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</si>
  <si>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</si>
  <si>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</si>
  <si>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</si>
  <si>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</si>
  <si>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</si>
  <si>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</si>
  <si>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</si>
  <si>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</si>
  <si>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</si>
  <si>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</si>
  <si>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</si>
  <si>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</si>
  <si>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</si>
  <si>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</si>
  <si>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</si>
  <si>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</si>
  <si>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</si>
  <si>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</si>
  <si>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</si>
  <si>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</si>
  <si>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</si>
  <si>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</si>
  <si>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</si>
  <si>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</si>
  <si>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</si>
  <si>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</si>
  <si>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</si>
  <si>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</si>
  <si>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</si>
  <si>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</si>
  <si>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</si>
  <si>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</si>
  <si>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</si>
  <si>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</si>
  <si>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</si>
  <si>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</si>
  <si>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</si>
  <si>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</si>
  <si>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</si>
  <si>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</si>
  <si>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</si>
  <si>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</si>
  <si>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</si>
  <si>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</si>
  <si>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</si>
  <si>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</si>
  <si>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</si>
  <si>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</si>
  <si>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</si>
  <si>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</si>
  <si>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</si>
  <si>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</si>
  <si>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</si>
  <si>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</si>
  <si>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</si>
  <si>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</si>
  <si>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</si>
  <si>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</si>
  <si>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</si>
  <si>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ORTODAC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</si>
  <si>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</si>
  <si>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</si>
  <si>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</si>
  <si>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</si>
  <si>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</si>
  <si>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</si>
  <si>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</si>
  <si>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</si>
  <si>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M-G EXIM </t>
  </si>
  <si>
    <t>ROMITALIA</t>
  </si>
  <si>
    <t>FILIP MED HELP</t>
  </si>
  <si>
    <t>LINDE GAZ</t>
  </si>
  <si>
    <t>noi 2020</t>
  </si>
  <si>
    <t xml:space="preserve">SONOROM </t>
  </si>
  <si>
    <t xml:space="preserve">WESOUND AMG </t>
  </si>
  <si>
    <t>A AUDIO ALFA SRL</t>
  </si>
  <si>
    <t>1546</t>
  </si>
  <si>
    <t>ACCES MEDICAL DEVICES</t>
  </si>
  <si>
    <t>ADAPTARE</t>
  </si>
  <si>
    <t>RECUPERARE</t>
  </si>
  <si>
    <t>AGENT</t>
  </si>
  <si>
    <t xml:space="preserve"> MEDICAL </t>
  </si>
  <si>
    <t>1902</t>
  </si>
  <si>
    <t>1874</t>
  </si>
  <si>
    <t>1873</t>
  </si>
  <si>
    <t>538</t>
  </si>
  <si>
    <t>172590</t>
  </si>
  <si>
    <t>172588</t>
  </si>
  <si>
    <t>174276</t>
  </si>
  <si>
    <t>172589</t>
  </si>
  <si>
    <t>dec 2020</t>
  </si>
  <si>
    <t>04279</t>
  </si>
  <si>
    <t>763</t>
  </si>
  <si>
    <t>13995</t>
  </si>
  <si>
    <t>2400568</t>
  </si>
  <si>
    <t>1701</t>
  </si>
  <si>
    <t>Centralizatorul facturilor aferente dispozitivelor medicale platite in luna decembrie 2020</t>
  </si>
  <si>
    <t>00010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</si>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</sst>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0" fillId="2" borderId="2" xfId="3" applyFont="1" applyFill="1" applyBorder="1"/>
    <xf numFmtId="0" fontId="0" fillId="2" borderId="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21" fillId="2" borderId="4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2" fontId="22" fillId="2" borderId="1" xfId="0" applyNumberFormat="1" applyFont="1" applyFill="1" applyBorder="1"/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9"/>
  <sheetViews>
    <sheetView tabSelected="1" workbookViewId="0">
      <selection activeCell="P132" sqref="P132"/>
    </sheetView>
  </sheetViews>
  <sheetFormatPr defaultRowHeight="15" x14ac:dyDescent="0.25"/>
  <cols>
    <col min="1" max="1" width="6.85546875" customWidth="1"/>
    <col min="2" max="2" width="4" style="51" customWidth="1"/>
    <col min="3" max="3" width="17.85546875" style="1" customWidth="1"/>
    <col min="4" max="4" width="11.14062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</cols>
  <sheetData>
    <row r="1" spans="2:17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10"/>
      <c r="C2" s="65"/>
      <c r="D2" s="12"/>
      <c r="E2" s="5"/>
      <c r="F2" s="11"/>
      <c r="G2" s="13"/>
      <c r="H2" s="11"/>
      <c r="I2" s="11"/>
      <c r="J2" s="11"/>
      <c r="K2" s="11"/>
      <c r="L2" s="11"/>
      <c r="M2" s="11"/>
      <c r="N2" s="11"/>
      <c r="O2" s="11"/>
    </row>
    <row r="3" spans="2:17" ht="20.25" customHeight="1" x14ac:dyDescent="0.25">
      <c r="B3" s="2"/>
      <c r="C3" s="3" t="s">
        <v>99</v>
      </c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7" x14ac:dyDescent="0.25">
      <c r="B4" s="2"/>
      <c r="C4" s="3"/>
      <c r="D4" s="3"/>
      <c r="E4" s="6"/>
      <c r="F4" s="3"/>
      <c r="G4" s="61"/>
      <c r="H4" s="3"/>
      <c r="I4" s="3"/>
      <c r="J4" s="3"/>
      <c r="K4" s="3"/>
      <c r="L4" s="3"/>
      <c r="M4" s="3"/>
      <c r="N4" s="3"/>
      <c r="O4" s="3"/>
      <c r="P4" s="12"/>
    </row>
    <row r="5" spans="2:17" s="1" customFormat="1" ht="21" customHeight="1" x14ac:dyDescent="0.25">
      <c r="B5" s="150" t="s">
        <v>21</v>
      </c>
      <c r="C5" s="151" t="s">
        <v>20</v>
      </c>
      <c r="D5" s="152" t="s">
        <v>19</v>
      </c>
      <c r="E5" s="152"/>
      <c r="F5" s="153"/>
      <c r="G5" s="81" t="s">
        <v>56</v>
      </c>
      <c r="H5" s="84"/>
      <c r="I5" s="87" t="s">
        <v>35</v>
      </c>
      <c r="J5" s="87" t="s">
        <v>55</v>
      </c>
      <c r="K5" s="80" t="s">
        <v>17</v>
      </c>
      <c r="L5" s="87" t="s">
        <v>55</v>
      </c>
      <c r="M5" s="148" t="s">
        <v>18</v>
      </c>
      <c r="N5" s="92" t="s">
        <v>27</v>
      </c>
      <c r="O5" s="95" t="s">
        <v>58</v>
      </c>
      <c r="P5" s="92" t="s">
        <v>59</v>
      </c>
      <c r="Q5" s="99" t="s">
        <v>61</v>
      </c>
    </row>
    <row r="6" spans="2:17" s="1" customFormat="1" ht="18.75" customHeight="1" x14ac:dyDescent="0.4">
      <c r="B6" s="150"/>
      <c r="C6" s="151"/>
      <c r="D6" s="141" t="s">
        <v>16</v>
      </c>
      <c r="E6" s="143" t="s">
        <v>15</v>
      </c>
      <c r="F6" s="135" t="s">
        <v>14</v>
      </c>
      <c r="G6" s="82" t="s">
        <v>39</v>
      </c>
      <c r="H6" s="85" t="s">
        <v>57</v>
      </c>
      <c r="I6" s="88" t="s">
        <v>34</v>
      </c>
      <c r="J6" s="90" t="s">
        <v>44</v>
      </c>
      <c r="K6" s="80"/>
      <c r="L6" s="90" t="s">
        <v>44</v>
      </c>
      <c r="M6" s="148"/>
      <c r="N6" s="93" t="s">
        <v>101</v>
      </c>
      <c r="O6" s="96" t="s">
        <v>12</v>
      </c>
      <c r="P6" s="98" t="s">
        <v>60</v>
      </c>
      <c r="Q6" s="100" t="s">
        <v>42</v>
      </c>
    </row>
    <row r="7" spans="2:17" s="1" customFormat="1" ht="18" customHeight="1" x14ac:dyDescent="0.25">
      <c r="B7" s="150"/>
      <c r="C7" s="151"/>
      <c r="D7" s="142"/>
      <c r="E7" s="144"/>
      <c r="F7" s="136"/>
      <c r="G7" s="83" t="s">
        <v>40</v>
      </c>
      <c r="H7" s="86"/>
      <c r="I7" s="89" t="s">
        <v>33</v>
      </c>
      <c r="J7" s="91" t="s">
        <v>93</v>
      </c>
      <c r="K7" s="80" t="s">
        <v>30</v>
      </c>
      <c r="L7" s="91" t="s">
        <v>75</v>
      </c>
      <c r="M7" s="148"/>
      <c r="N7" s="94">
        <v>2020</v>
      </c>
      <c r="O7" s="118" t="s">
        <v>13</v>
      </c>
      <c r="P7" s="97" t="s">
        <v>12</v>
      </c>
      <c r="Q7" s="101" t="s">
        <v>32</v>
      </c>
    </row>
    <row r="8" spans="2:17" s="1" customFormat="1" x14ac:dyDescent="0.25">
      <c r="B8" s="149">
        <v>1</v>
      </c>
      <c r="C8" s="139" t="s">
        <v>51</v>
      </c>
      <c r="D8" s="14">
        <v>92244</v>
      </c>
      <c r="E8" s="54">
        <v>44162</v>
      </c>
      <c r="F8" s="15">
        <v>36315.79</v>
      </c>
      <c r="G8" s="8">
        <v>556</v>
      </c>
      <c r="H8" s="54">
        <v>44174</v>
      </c>
      <c r="I8" s="15">
        <v>36315.79</v>
      </c>
      <c r="J8" s="15">
        <v>36315.79</v>
      </c>
      <c r="K8" s="15"/>
      <c r="L8" s="15"/>
      <c r="M8" s="15"/>
      <c r="N8" s="15"/>
      <c r="O8" s="15">
        <f t="shared" ref="O8:O11" si="0">F8-M8-P8</f>
        <v>0</v>
      </c>
      <c r="P8" s="15">
        <v>36315.79</v>
      </c>
      <c r="Q8" s="8"/>
    </row>
    <row r="9" spans="2:17" s="1" customFormat="1" x14ac:dyDescent="0.25">
      <c r="B9" s="149"/>
      <c r="C9" s="140"/>
      <c r="D9" s="14">
        <v>92276</v>
      </c>
      <c r="E9" s="54">
        <v>44162</v>
      </c>
      <c r="F9" s="15">
        <v>11412.95</v>
      </c>
      <c r="G9" s="8">
        <v>555</v>
      </c>
      <c r="H9" s="54">
        <v>44174</v>
      </c>
      <c r="I9" s="15">
        <v>11412.95</v>
      </c>
      <c r="J9" s="15">
        <v>11412.95</v>
      </c>
      <c r="K9" s="15"/>
      <c r="L9" s="15"/>
      <c r="M9" s="15"/>
      <c r="N9" s="15"/>
      <c r="O9" s="15">
        <f t="shared" si="0"/>
        <v>0</v>
      </c>
      <c r="P9" s="15">
        <v>11412.95</v>
      </c>
      <c r="Q9" s="8"/>
    </row>
    <row r="10" spans="2:17" s="1" customFormat="1" x14ac:dyDescent="0.25">
      <c r="B10" s="149"/>
      <c r="C10" s="140"/>
      <c r="D10" s="14">
        <v>92313</v>
      </c>
      <c r="E10" s="54">
        <v>44162</v>
      </c>
      <c r="F10" s="15">
        <v>6224.38</v>
      </c>
      <c r="G10" s="22">
        <v>572</v>
      </c>
      <c r="H10" s="54">
        <v>44179</v>
      </c>
      <c r="I10" s="15">
        <v>6224.38</v>
      </c>
      <c r="J10" s="15">
        <v>6224.38</v>
      </c>
      <c r="K10" s="15"/>
      <c r="L10" s="15"/>
      <c r="M10" s="15"/>
      <c r="N10" s="15"/>
      <c r="O10" s="15">
        <f t="shared" si="0"/>
        <v>0</v>
      </c>
      <c r="P10" s="15">
        <v>6224.38</v>
      </c>
      <c r="Q10" s="8"/>
    </row>
    <row r="11" spans="2:17" s="1" customFormat="1" x14ac:dyDescent="0.25">
      <c r="B11" s="149"/>
      <c r="C11" s="140"/>
      <c r="D11" s="14">
        <v>92314</v>
      </c>
      <c r="E11" s="54">
        <v>44162</v>
      </c>
      <c r="F11" s="15">
        <v>1480.51</v>
      </c>
      <c r="G11" s="22">
        <v>573</v>
      </c>
      <c r="H11" s="54">
        <v>44179</v>
      </c>
      <c r="I11" s="15">
        <v>1480.51</v>
      </c>
      <c r="J11" s="15">
        <v>1480.51</v>
      </c>
      <c r="K11" s="15"/>
      <c r="L11" s="15"/>
      <c r="M11" s="15"/>
      <c r="N11" s="15"/>
      <c r="O11" s="15">
        <f t="shared" si="0"/>
        <v>0</v>
      </c>
      <c r="P11" s="15">
        <v>1480.51</v>
      </c>
      <c r="Q11" s="8"/>
    </row>
    <row r="12" spans="2:17" s="1" customFormat="1" x14ac:dyDescent="0.25">
      <c r="B12" s="149"/>
      <c r="C12" s="140"/>
      <c r="D12" s="14">
        <v>92135</v>
      </c>
      <c r="E12" s="54">
        <v>44134</v>
      </c>
      <c r="F12" s="15"/>
      <c r="G12" s="22"/>
      <c r="H12" s="54"/>
      <c r="I12" s="15"/>
      <c r="J12" s="15"/>
      <c r="K12" s="15"/>
      <c r="L12" s="15"/>
      <c r="M12" s="15"/>
      <c r="N12" s="15"/>
      <c r="O12" s="15"/>
      <c r="P12" s="15"/>
      <c r="Q12" s="173">
        <v>263.5</v>
      </c>
    </row>
    <row r="13" spans="2:17" s="1" customFormat="1" x14ac:dyDescent="0.25">
      <c r="B13" s="149"/>
      <c r="C13" s="140"/>
      <c r="D13" s="14"/>
      <c r="E13" s="54"/>
      <c r="F13" s="15"/>
      <c r="G13" s="22"/>
      <c r="H13" s="54"/>
      <c r="I13" s="15"/>
      <c r="J13" s="15"/>
      <c r="K13" s="15"/>
      <c r="L13" s="15"/>
      <c r="M13" s="15"/>
      <c r="N13" s="15"/>
      <c r="O13" s="15">
        <f t="shared" ref="O13" si="1">F13-M13-P13</f>
        <v>0</v>
      </c>
      <c r="P13" s="15"/>
      <c r="Q13" s="8">
        <v>89.76</v>
      </c>
    </row>
    <row r="14" spans="2:17" s="1" customFormat="1" x14ac:dyDescent="0.25">
      <c r="B14" s="149"/>
      <c r="C14" s="18" t="s">
        <v>5</v>
      </c>
      <c r="D14" s="19"/>
      <c r="E14" s="20"/>
      <c r="F14" s="21">
        <f>SUM(F8:F13)</f>
        <v>55433.630000000005</v>
      </c>
      <c r="G14" s="21"/>
      <c r="H14" s="21"/>
      <c r="I14" s="21">
        <f>SUM(I8:I13)</f>
        <v>55433.630000000005</v>
      </c>
      <c r="J14" s="21">
        <f>SUM(J8:J13)</f>
        <v>55433.630000000005</v>
      </c>
      <c r="K14" s="21">
        <f>SUM(K8:K13)</f>
        <v>0</v>
      </c>
      <c r="L14" s="21">
        <f>SUM(L8:L13)</f>
        <v>0</v>
      </c>
      <c r="M14" s="21">
        <f>SUM(M8:M13)</f>
        <v>0</v>
      </c>
      <c r="N14" s="21">
        <f>SUM(N8:N13)</f>
        <v>0</v>
      </c>
      <c r="O14" s="21">
        <f>SUM(O8:O13)</f>
        <v>0</v>
      </c>
      <c r="P14" s="21">
        <f>SUM(P8:P13)</f>
        <v>55433.630000000005</v>
      </c>
      <c r="Q14" s="21">
        <f>SUM(Q8:Q13)</f>
        <v>353.26</v>
      </c>
    </row>
    <row r="15" spans="2:17" s="1" customFormat="1" x14ac:dyDescent="0.25">
      <c r="B15" s="127">
        <v>2</v>
      </c>
      <c r="C15" s="155" t="s">
        <v>28</v>
      </c>
      <c r="D15" s="17">
        <v>2400570</v>
      </c>
      <c r="E15" s="54">
        <v>44165</v>
      </c>
      <c r="F15" s="15">
        <v>106108.9</v>
      </c>
      <c r="G15" s="22">
        <v>544</v>
      </c>
      <c r="H15" s="54">
        <v>44173</v>
      </c>
      <c r="I15" s="15">
        <v>106108.9</v>
      </c>
      <c r="J15" s="15">
        <v>106108.9</v>
      </c>
      <c r="K15" s="15"/>
      <c r="L15" s="15"/>
      <c r="M15" s="15"/>
      <c r="N15" s="15"/>
      <c r="O15" s="15">
        <f t="shared" ref="O15:O21" si="2">F15-M15-P15</f>
        <v>5038.5899999999965</v>
      </c>
      <c r="P15" s="15">
        <v>101070.31</v>
      </c>
      <c r="Q15" s="8"/>
    </row>
    <row r="16" spans="2:17" s="1" customFormat="1" ht="15" customHeight="1" x14ac:dyDescent="0.25">
      <c r="B16" s="128"/>
      <c r="C16" s="155"/>
      <c r="D16" s="17">
        <v>2400571</v>
      </c>
      <c r="E16" s="54">
        <v>44165</v>
      </c>
      <c r="F16" s="15">
        <v>7636.69</v>
      </c>
      <c r="G16" s="22">
        <v>543</v>
      </c>
      <c r="H16" s="54">
        <v>44173</v>
      </c>
      <c r="I16" s="15">
        <v>7636.69</v>
      </c>
      <c r="J16" s="15">
        <v>7636.69</v>
      </c>
      <c r="K16" s="15"/>
      <c r="L16" s="15"/>
      <c r="M16" s="15"/>
      <c r="N16" s="15"/>
      <c r="O16" s="15">
        <f t="shared" si="2"/>
        <v>7636.69</v>
      </c>
      <c r="P16" s="15">
        <v>0</v>
      </c>
      <c r="Q16" s="8"/>
    </row>
    <row r="17" spans="2:18" s="1" customFormat="1" ht="15" customHeight="1" x14ac:dyDescent="0.25">
      <c r="B17" s="128"/>
      <c r="C17" s="155"/>
      <c r="D17" s="17">
        <v>1200897</v>
      </c>
      <c r="E17" s="54">
        <v>44162</v>
      </c>
      <c r="F17" s="15">
        <v>7677.07</v>
      </c>
      <c r="G17" s="22">
        <v>541</v>
      </c>
      <c r="H17" s="54">
        <v>44172</v>
      </c>
      <c r="I17" s="15">
        <v>7677.07</v>
      </c>
      <c r="J17" s="15">
        <v>7677.07</v>
      </c>
      <c r="K17" s="15"/>
      <c r="L17" s="15"/>
      <c r="M17" s="15"/>
      <c r="N17" s="15"/>
      <c r="O17" s="15">
        <f t="shared" si="2"/>
        <v>7677.07</v>
      </c>
      <c r="P17" s="15">
        <v>0</v>
      </c>
      <c r="Q17" s="8"/>
    </row>
    <row r="18" spans="2:18" s="1" customFormat="1" ht="15" customHeight="1" x14ac:dyDescent="0.25">
      <c r="B18" s="128"/>
      <c r="C18" s="155"/>
      <c r="D18" s="174" t="s">
        <v>97</v>
      </c>
      <c r="E18" s="54">
        <v>44134</v>
      </c>
      <c r="F18" s="8"/>
      <c r="G18" s="22"/>
      <c r="H18" s="54"/>
      <c r="I18" s="8"/>
      <c r="J18" s="8"/>
      <c r="K18" s="8"/>
      <c r="L18" s="8"/>
      <c r="M18" s="8"/>
      <c r="N18" s="8"/>
      <c r="O18" s="15">
        <f t="shared" si="2"/>
        <v>0</v>
      </c>
      <c r="P18" s="15">
        <v>0</v>
      </c>
      <c r="Q18" s="8">
        <v>19.239999999999998</v>
      </c>
    </row>
    <row r="19" spans="2:18" s="1" customFormat="1" x14ac:dyDescent="0.25">
      <c r="B19" s="154"/>
      <c r="C19" s="102" t="s">
        <v>5</v>
      </c>
      <c r="D19" s="23"/>
      <c r="E19" s="24"/>
      <c r="F19" s="25">
        <f>SUM(F15:F18)</f>
        <v>121422.66</v>
      </c>
      <c r="G19" s="25"/>
      <c r="H19" s="25"/>
      <c r="I19" s="25">
        <f t="shared" ref="I19:R19" si="3">SUM(I15:I18)</f>
        <v>121422.66</v>
      </c>
      <c r="J19" s="25">
        <f t="shared" si="3"/>
        <v>121422.66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20352.349999999995</v>
      </c>
      <c r="P19" s="25">
        <f t="shared" si="3"/>
        <v>101070.31</v>
      </c>
      <c r="Q19" s="25">
        <f t="shared" si="3"/>
        <v>19.239999999999998</v>
      </c>
      <c r="R19" s="25">
        <f t="shared" si="3"/>
        <v>0</v>
      </c>
    </row>
    <row r="20" spans="2:18" s="1" customFormat="1" x14ac:dyDescent="0.25">
      <c r="B20" s="156">
        <v>3</v>
      </c>
      <c r="C20" s="125" t="s">
        <v>11</v>
      </c>
      <c r="D20" s="111">
        <v>320200739</v>
      </c>
      <c r="E20" s="54">
        <v>44134</v>
      </c>
      <c r="F20" s="60">
        <v>69473.37</v>
      </c>
      <c r="G20" s="55">
        <v>521</v>
      </c>
      <c r="H20" s="54">
        <v>44148</v>
      </c>
      <c r="I20" s="60">
        <v>69473.37</v>
      </c>
      <c r="J20" s="60"/>
      <c r="K20" s="25"/>
      <c r="L20" s="60">
        <v>69473.37</v>
      </c>
      <c r="M20" s="25"/>
      <c r="N20" s="15">
        <v>33314.769999999997</v>
      </c>
      <c r="O20" s="15">
        <v>36158.6</v>
      </c>
      <c r="P20" s="60">
        <f>I20-O20-N20</f>
        <v>0</v>
      </c>
      <c r="Q20" s="8"/>
    </row>
    <row r="21" spans="2:18" s="1" customFormat="1" x14ac:dyDescent="0.25">
      <c r="B21" s="157"/>
      <c r="C21" s="126"/>
      <c r="D21" s="111">
        <v>320200805</v>
      </c>
      <c r="E21" s="54">
        <v>44162</v>
      </c>
      <c r="F21" s="60">
        <v>63566.28</v>
      </c>
      <c r="G21" s="8">
        <v>554</v>
      </c>
      <c r="H21" s="54">
        <v>44174</v>
      </c>
      <c r="I21" s="60">
        <v>63566.28</v>
      </c>
      <c r="J21" s="60">
        <v>63566.28</v>
      </c>
      <c r="K21" s="25"/>
      <c r="L21" s="60"/>
      <c r="M21" s="25"/>
      <c r="N21" s="15"/>
      <c r="O21" s="15">
        <f t="shared" si="2"/>
        <v>0</v>
      </c>
      <c r="P21" s="60">
        <v>63566.28</v>
      </c>
      <c r="Q21" s="8"/>
    </row>
    <row r="22" spans="2:18" s="1" customFormat="1" x14ac:dyDescent="0.25">
      <c r="B22" s="158"/>
      <c r="C22" s="124" t="s">
        <v>5</v>
      </c>
      <c r="D22" s="23"/>
      <c r="E22" s="24"/>
      <c r="F22" s="25">
        <f>SUM(F20:F21)</f>
        <v>133039.65</v>
      </c>
      <c r="G22" s="26"/>
      <c r="H22" s="25"/>
      <c r="I22" s="25">
        <f>SUM(I20:I21)</f>
        <v>133039.65</v>
      </c>
      <c r="J22" s="25">
        <f>SUM(J20:J21)</f>
        <v>63566.28</v>
      </c>
      <c r="K22" s="25">
        <f>SUM(K20:K21)</f>
        <v>0</v>
      </c>
      <c r="L22" s="25">
        <f>SUM(L20:L21)</f>
        <v>69473.37</v>
      </c>
      <c r="M22" s="25">
        <f>SUM(M20:M21)</f>
        <v>0</v>
      </c>
      <c r="N22" s="25">
        <f>SUM(N20:N21)</f>
        <v>33314.769999999997</v>
      </c>
      <c r="O22" s="25">
        <f>SUM(O20:O21)</f>
        <v>36158.6</v>
      </c>
      <c r="P22" s="25">
        <f>SUM(P20:P21)</f>
        <v>63566.28</v>
      </c>
      <c r="Q22" s="8"/>
    </row>
    <row r="23" spans="2:18" s="1" customFormat="1" ht="15" customHeight="1" x14ac:dyDescent="0.25">
      <c r="B23" s="132">
        <v>4</v>
      </c>
      <c r="C23" s="137" t="s">
        <v>10</v>
      </c>
      <c r="D23" s="19">
        <v>91871</v>
      </c>
      <c r="E23" s="54">
        <v>44165</v>
      </c>
      <c r="F23" s="16">
        <v>12100.2</v>
      </c>
      <c r="G23" s="8">
        <v>567</v>
      </c>
      <c r="H23" s="54">
        <v>44175</v>
      </c>
      <c r="I23" s="16">
        <v>12100.2</v>
      </c>
      <c r="J23" s="16">
        <v>12100.2</v>
      </c>
      <c r="K23" s="25"/>
      <c r="L23" s="16"/>
      <c r="M23" s="25"/>
      <c r="N23" s="16"/>
      <c r="O23" s="15">
        <f t="shared" ref="O23:O26" si="4">F23-M23-P23</f>
        <v>0</v>
      </c>
      <c r="P23" s="16">
        <v>12100.2</v>
      </c>
      <c r="Q23" s="8"/>
    </row>
    <row r="24" spans="2:18" s="1" customFormat="1" ht="15" customHeight="1" x14ac:dyDescent="0.25">
      <c r="B24" s="133"/>
      <c r="C24" s="138"/>
      <c r="D24" s="19">
        <v>90539</v>
      </c>
      <c r="E24" s="54">
        <v>44165</v>
      </c>
      <c r="F24" s="16">
        <v>10083.5</v>
      </c>
      <c r="G24" s="8">
        <v>566</v>
      </c>
      <c r="H24" s="54">
        <v>44175</v>
      </c>
      <c r="I24" s="16">
        <v>10083.5</v>
      </c>
      <c r="J24" s="16">
        <v>10083.5</v>
      </c>
      <c r="K24" s="25"/>
      <c r="L24" s="16"/>
      <c r="M24" s="25"/>
      <c r="N24" s="16"/>
      <c r="O24" s="15">
        <f t="shared" si="4"/>
        <v>0</v>
      </c>
      <c r="P24" s="16">
        <v>10083.5</v>
      </c>
      <c r="Q24" s="8"/>
    </row>
    <row r="25" spans="2:18" s="1" customFormat="1" x14ac:dyDescent="0.25">
      <c r="B25" s="134"/>
      <c r="C25" s="73" t="s">
        <v>5</v>
      </c>
      <c r="D25" s="23"/>
      <c r="E25" s="24"/>
      <c r="F25" s="25">
        <f>SUM(F23:F24)</f>
        <v>22183.7</v>
      </c>
      <c r="G25" s="25"/>
      <c r="H25" s="25"/>
      <c r="I25" s="25">
        <f t="shared" ref="I25:P25" si="5">SUM(I23:I24)</f>
        <v>22183.7</v>
      </c>
      <c r="J25" s="25">
        <f t="shared" si="5"/>
        <v>22183.7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>
        <f t="shared" si="5"/>
        <v>0</v>
      </c>
      <c r="O25" s="25">
        <f t="shared" si="5"/>
        <v>0</v>
      </c>
      <c r="P25" s="25">
        <f t="shared" si="5"/>
        <v>22183.7</v>
      </c>
      <c r="Q25" s="25"/>
    </row>
    <row r="26" spans="2:18" s="1" customFormat="1" ht="15" customHeight="1" x14ac:dyDescent="0.25">
      <c r="B26" s="132">
        <v>5</v>
      </c>
      <c r="C26" s="125" t="s">
        <v>9</v>
      </c>
      <c r="D26" s="119">
        <v>1570145</v>
      </c>
      <c r="E26" s="54">
        <v>44162</v>
      </c>
      <c r="F26" s="16">
        <v>38317.300000000003</v>
      </c>
      <c r="G26" s="22">
        <v>571</v>
      </c>
      <c r="H26" s="54">
        <v>44176</v>
      </c>
      <c r="I26" s="16">
        <v>38317.300000000003</v>
      </c>
      <c r="J26" s="16">
        <v>38317.300000000003</v>
      </c>
      <c r="K26" s="16"/>
      <c r="L26" s="16"/>
      <c r="M26" s="16"/>
      <c r="N26" s="16"/>
      <c r="O26" s="15">
        <f t="shared" si="4"/>
        <v>0</v>
      </c>
      <c r="P26" s="16">
        <v>38317.300000000003</v>
      </c>
      <c r="Q26" s="8"/>
    </row>
    <row r="27" spans="2:18" s="1" customFormat="1" x14ac:dyDescent="0.25">
      <c r="B27" s="134"/>
      <c r="C27" s="102" t="s">
        <v>5</v>
      </c>
      <c r="D27" s="23"/>
      <c r="E27" s="24"/>
      <c r="F27" s="25">
        <f>SUM(F26:F26)</f>
        <v>38317.300000000003</v>
      </c>
      <c r="G27" s="25"/>
      <c r="H27" s="25"/>
      <c r="I27" s="25">
        <f t="shared" ref="I27:P27" si="6">SUM(I26:I26)</f>
        <v>38317.300000000003</v>
      </c>
      <c r="J27" s="25">
        <f t="shared" si="6"/>
        <v>38317.300000000003</v>
      </c>
      <c r="K27" s="25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38317.300000000003</v>
      </c>
      <c r="Q27" s="8"/>
    </row>
    <row r="28" spans="2:18" s="1" customFormat="1" ht="15" hidden="1" customHeight="1" x14ac:dyDescent="0.25">
      <c r="B28" s="132">
        <v>6</v>
      </c>
      <c r="C28" s="171" t="s">
        <v>23</v>
      </c>
      <c r="D28" s="103"/>
      <c r="E28" s="54"/>
      <c r="F28" s="16"/>
      <c r="G28" s="22"/>
      <c r="H28" s="54"/>
      <c r="I28" s="16"/>
      <c r="J28" s="16"/>
      <c r="K28" s="66"/>
      <c r="L28" s="16"/>
      <c r="M28" s="66"/>
      <c r="N28" s="66"/>
      <c r="O28" s="15">
        <f t="shared" ref="O28" si="7">F28-M28-P28</f>
        <v>0</v>
      </c>
      <c r="P28" s="16">
        <v>0</v>
      </c>
      <c r="Q28" s="8"/>
    </row>
    <row r="29" spans="2:18" s="1" customFormat="1" ht="13.5" hidden="1" customHeight="1" x14ac:dyDescent="0.25">
      <c r="B29" s="133"/>
      <c r="C29" s="172"/>
      <c r="D29" s="103"/>
      <c r="E29" s="54"/>
      <c r="F29" s="16"/>
      <c r="G29" s="22"/>
      <c r="H29" s="54"/>
      <c r="I29" s="16"/>
      <c r="J29" s="16"/>
      <c r="K29" s="66"/>
      <c r="L29" s="66"/>
      <c r="M29" s="66"/>
      <c r="N29" s="66"/>
      <c r="O29" s="15"/>
      <c r="P29" s="16"/>
      <c r="Q29" s="8"/>
    </row>
    <row r="30" spans="2:18" s="1" customFormat="1" hidden="1" x14ac:dyDescent="0.25">
      <c r="B30" s="134"/>
      <c r="C30" s="73" t="s">
        <v>5</v>
      </c>
      <c r="D30" s="23"/>
      <c r="E30" s="24"/>
      <c r="F30" s="25">
        <f>SUM(F28:F29)</f>
        <v>0</v>
      </c>
      <c r="G30" s="26"/>
      <c r="H30" s="25"/>
      <c r="I30" s="25">
        <f t="shared" ref="I30:P30" si="8">SUM(I28:I29)</f>
        <v>0</v>
      </c>
      <c r="J30" s="25">
        <f t="shared" si="8"/>
        <v>0</v>
      </c>
      <c r="K30" s="25">
        <f t="shared" ref="K30:L30" si="9">SUM(K28:K29)</f>
        <v>0</v>
      </c>
      <c r="L30" s="25">
        <f t="shared" si="9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8"/>
    </row>
    <row r="31" spans="2:18" s="1" customFormat="1" x14ac:dyDescent="0.25">
      <c r="B31" s="133">
        <v>6</v>
      </c>
      <c r="C31" s="138" t="s">
        <v>69</v>
      </c>
      <c r="D31" s="8">
        <v>31669</v>
      </c>
      <c r="E31" s="54">
        <v>44165</v>
      </c>
      <c r="F31" s="56">
        <v>23083.200000000001</v>
      </c>
      <c r="G31" s="8">
        <v>559</v>
      </c>
      <c r="H31" s="54">
        <v>44174</v>
      </c>
      <c r="I31" s="56">
        <v>23083.200000000001</v>
      </c>
      <c r="J31" s="56">
        <v>23083.200000000001</v>
      </c>
      <c r="K31" s="8"/>
      <c r="L31" s="56"/>
      <c r="M31" s="8"/>
      <c r="N31" s="8"/>
      <c r="O31" s="15">
        <f t="shared" ref="O31:O34" si="10">F31-M31-P31</f>
        <v>0</v>
      </c>
      <c r="P31" s="56">
        <v>23083.200000000001</v>
      </c>
      <c r="Q31" s="8"/>
    </row>
    <row r="32" spans="2:18" s="1" customFormat="1" x14ac:dyDescent="0.25">
      <c r="B32" s="133"/>
      <c r="C32" s="138"/>
      <c r="D32" s="8">
        <v>31671</v>
      </c>
      <c r="E32" s="54">
        <v>44165</v>
      </c>
      <c r="F32" s="56">
        <v>192.36</v>
      </c>
      <c r="G32" s="8">
        <v>558</v>
      </c>
      <c r="H32" s="54">
        <v>44174</v>
      </c>
      <c r="I32" s="56">
        <v>192.36</v>
      </c>
      <c r="J32" s="56">
        <v>192.36</v>
      </c>
      <c r="K32" s="8"/>
      <c r="L32" s="56"/>
      <c r="M32" s="8"/>
      <c r="N32" s="8"/>
      <c r="O32" s="15">
        <f t="shared" si="10"/>
        <v>0</v>
      </c>
      <c r="P32" s="56">
        <v>192.36</v>
      </c>
      <c r="Q32" s="8"/>
    </row>
    <row r="33" spans="2:17" s="1" customFormat="1" x14ac:dyDescent="0.25">
      <c r="B33" s="133"/>
      <c r="C33" s="138"/>
      <c r="D33" s="8">
        <v>31670</v>
      </c>
      <c r="E33" s="54">
        <v>44165</v>
      </c>
      <c r="F33" s="56">
        <v>442.44</v>
      </c>
      <c r="G33" s="8">
        <v>557</v>
      </c>
      <c r="H33" s="54">
        <v>44174</v>
      </c>
      <c r="I33" s="56">
        <v>442.44</v>
      </c>
      <c r="J33" s="56">
        <v>442.44</v>
      </c>
      <c r="K33" s="8"/>
      <c r="L33" s="56"/>
      <c r="M33" s="8"/>
      <c r="N33" s="8"/>
      <c r="O33" s="15">
        <f t="shared" si="10"/>
        <v>0</v>
      </c>
      <c r="P33" s="56">
        <v>442.44</v>
      </c>
      <c r="Q33" s="8"/>
    </row>
    <row r="34" spans="2:17" s="1" customFormat="1" x14ac:dyDescent="0.25">
      <c r="B34" s="133"/>
      <c r="C34" s="138"/>
      <c r="D34" s="8">
        <v>31032</v>
      </c>
      <c r="E34" s="54">
        <v>44134</v>
      </c>
      <c r="F34" s="56"/>
      <c r="G34" s="8"/>
      <c r="H34" s="54"/>
      <c r="I34" s="56"/>
      <c r="J34" s="56"/>
      <c r="K34" s="8"/>
      <c r="L34" s="56"/>
      <c r="M34" s="8"/>
      <c r="N34" s="8"/>
      <c r="O34" s="15">
        <f t="shared" si="10"/>
        <v>0</v>
      </c>
      <c r="P34" s="56">
        <v>0</v>
      </c>
      <c r="Q34" s="8">
        <v>76.94</v>
      </c>
    </row>
    <row r="35" spans="2:17" s="1" customFormat="1" x14ac:dyDescent="0.25">
      <c r="B35" s="133"/>
      <c r="C35" s="126"/>
      <c r="D35" s="8">
        <v>31031</v>
      </c>
      <c r="E35" s="54">
        <v>44134</v>
      </c>
      <c r="F35" s="56"/>
      <c r="G35" s="8"/>
      <c r="H35" s="54"/>
      <c r="I35" s="56"/>
      <c r="J35" s="56"/>
      <c r="K35" s="8"/>
      <c r="L35" s="56"/>
      <c r="M35" s="8"/>
      <c r="N35" s="8"/>
      <c r="O35" s="15"/>
      <c r="P35" s="56"/>
      <c r="Q35" s="8">
        <v>346.25</v>
      </c>
    </row>
    <row r="36" spans="2:17" s="1" customFormat="1" x14ac:dyDescent="0.25">
      <c r="B36" s="133"/>
      <c r="C36" s="126"/>
      <c r="D36" s="8">
        <v>30623</v>
      </c>
      <c r="E36" s="54">
        <v>44104</v>
      </c>
      <c r="F36" s="56"/>
      <c r="G36" s="8"/>
      <c r="H36" s="54"/>
      <c r="I36" s="56"/>
      <c r="J36" s="56"/>
      <c r="K36" s="8"/>
      <c r="L36" s="56"/>
      <c r="M36" s="8"/>
      <c r="N36" s="8"/>
      <c r="O36" s="15"/>
      <c r="P36" s="56"/>
      <c r="Q36" s="8">
        <v>141.05000000000001</v>
      </c>
    </row>
    <row r="37" spans="2:17" s="1" customFormat="1" x14ac:dyDescent="0.25">
      <c r="B37" s="134"/>
      <c r="C37" s="73" t="s">
        <v>5</v>
      </c>
      <c r="D37" s="23"/>
      <c r="E37" s="24"/>
      <c r="F37" s="25">
        <f>SUM(F31:F36)</f>
        <v>23718</v>
      </c>
      <c r="G37" s="26"/>
      <c r="H37" s="25"/>
      <c r="I37" s="25">
        <f>SUM(I31:I36)</f>
        <v>23718</v>
      </c>
      <c r="J37" s="25">
        <f>SUM(J31:J36)</f>
        <v>23718</v>
      </c>
      <c r="K37" s="25">
        <f>SUM(K31:K36)</f>
        <v>0</v>
      </c>
      <c r="L37" s="25">
        <f>SUM(L31:L36)</f>
        <v>0</v>
      </c>
      <c r="M37" s="25">
        <f>SUM(M31:M36)</f>
        <v>0</v>
      </c>
      <c r="N37" s="25">
        <f>SUM(N31:N36)</f>
        <v>0</v>
      </c>
      <c r="O37" s="25">
        <f>SUM(O31:O36)</f>
        <v>0</v>
      </c>
      <c r="P37" s="25">
        <f>SUM(P31:P36)</f>
        <v>23718</v>
      </c>
      <c r="Q37" s="25">
        <f>SUM(Q31:Q36)</f>
        <v>564.24</v>
      </c>
    </row>
    <row r="38" spans="2:17" s="1" customFormat="1" x14ac:dyDescent="0.25">
      <c r="B38" s="132">
        <v>7</v>
      </c>
      <c r="C38" s="137" t="s">
        <v>8</v>
      </c>
      <c r="D38" s="23">
        <v>212421</v>
      </c>
      <c r="E38" s="54">
        <v>44165</v>
      </c>
      <c r="F38" s="60">
        <v>11928.82</v>
      </c>
      <c r="G38" s="55">
        <v>569</v>
      </c>
      <c r="H38" s="54">
        <v>44175</v>
      </c>
      <c r="I38" s="60">
        <v>11928.82</v>
      </c>
      <c r="J38" s="60">
        <v>11928.82</v>
      </c>
      <c r="K38" s="25"/>
      <c r="L38" s="60"/>
      <c r="M38" s="25"/>
      <c r="N38" s="60"/>
      <c r="O38" s="15">
        <f t="shared" ref="O38:O40" si="11">F38-M38-P38</f>
        <v>0</v>
      </c>
      <c r="P38" s="60">
        <v>11928.82</v>
      </c>
      <c r="Q38" s="25"/>
    </row>
    <row r="39" spans="2:17" s="1" customFormat="1" x14ac:dyDescent="0.25">
      <c r="B39" s="133"/>
      <c r="C39" s="138"/>
      <c r="D39" s="23">
        <v>212422</v>
      </c>
      <c r="E39" s="54">
        <v>44165</v>
      </c>
      <c r="F39" s="60">
        <v>8359.7000000000007</v>
      </c>
      <c r="G39" s="55">
        <v>570</v>
      </c>
      <c r="H39" s="54">
        <v>44175</v>
      </c>
      <c r="I39" s="60">
        <v>8359.7000000000007</v>
      </c>
      <c r="J39" s="60">
        <v>8359.7000000000007</v>
      </c>
      <c r="K39" s="25"/>
      <c r="L39" s="60"/>
      <c r="M39" s="25"/>
      <c r="N39" s="60"/>
      <c r="O39" s="15">
        <f t="shared" si="11"/>
        <v>0</v>
      </c>
      <c r="P39" s="60">
        <v>8359.7000000000007</v>
      </c>
      <c r="Q39" s="25"/>
    </row>
    <row r="40" spans="2:17" s="1" customFormat="1" x14ac:dyDescent="0.25">
      <c r="B40" s="133"/>
      <c r="C40" s="138"/>
      <c r="D40" s="23"/>
      <c r="E40" s="54"/>
      <c r="F40" s="60"/>
      <c r="G40" s="55"/>
      <c r="H40" s="54"/>
      <c r="I40" s="60"/>
      <c r="J40" s="60"/>
      <c r="K40" s="25"/>
      <c r="L40" s="60"/>
      <c r="M40" s="25"/>
      <c r="N40" s="60"/>
      <c r="O40" s="15">
        <f t="shared" si="11"/>
        <v>0</v>
      </c>
      <c r="P40" s="60">
        <v>0</v>
      </c>
      <c r="Q40" s="25"/>
    </row>
    <row r="41" spans="2:17" s="1" customFormat="1" x14ac:dyDescent="0.25">
      <c r="B41" s="134"/>
      <c r="C41" s="122" t="s">
        <v>5</v>
      </c>
      <c r="D41" s="23"/>
      <c r="E41" s="24"/>
      <c r="F41" s="25">
        <f>SUM(F38:F40)</f>
        <v>20288.52</v>
      </c>
      <c r="G41" s="25"/>
      <c r="H41" s="25"/>
      <c r="I41" s="25">
        <f>SUM(I38:I40)</f>
        <v>20288.52</v>
      </c>
      <c r="J41" s="25">
        <f>SUM(J38:J40)</f>
        <v>20288.52</v>
      </c>
      <c r="K41" s="25">
        <f>SUM(K38:K40)</f>
        <v>0</v>
      </c>
      <c r="L41" s="25">
        <f>SUM(L38:L40)</f>
        <v>0</v>
      </c>
      <c r="M41" s="25">
        <f>SUM(M38:M38)</f>
        <v>0</v>
      </c>
      <c r="N41" s="25">
        <f>SUM(N38:N38)</f>
        <v>0</v>
      </c>
      <c r="O41" s="25">
        <f>SUM(O38:O40)</f>
        <v>0</v>
      </c>
      <c r="P41" s="25">
        <f>SUM(P38:P40)</f>
        <v>20288.52</v>
      </c>
      <c r="Q41" s="8"/>
    </row>
    <row r="42" spans="2:17" s="1" customFormat="1" x14ac:dyDescent="0.25">
      <c r="B42" s="113"/>
      <c r="C42" s="75"/>
      <c r="D42" s="74">
        <v>1000138311</v>
      </c>
      <c r="E42" s="54">
        <v>44165</v>
      </c>
      <c r="F42" s="15">
        <v>17889.48</v>
      </c>
      <c r="G42" s="22">
        <v>551</v>
      </c>
      <c r="H42" s="54">
        <v>44173</v>
      </c>
      <c r="I42" s="15">
        <v>17831.77</v>
      </c>
      <c r="J42" s="15">
        <v>17831.77</v>
      </c>
      <c r="K42" s="15"/>
      <c r="L42" s="15"/>
      <c r="M42" s="15">
        <v>57.71</v>
      </c>
      <c r="N42" s="15"/>
      <c r="O42" s="15">
        <f t="shared" ref="O42:O45" si="12">F42-M42-P42</f>
        <v>0</v>
      </c>
      <c r="P42" s="15">
        <v>17831.77</v>
      </c>
      <c r="Q42" s="8"/>
    </row>
    <row r="43" spans="2:17" s="1" customFormat="1" x14ac:dyDescent="0.25">
      <c r="B43" s="114"/>
      <c r="C43" s="76"/>
      <c r="D43" s="74">
        <v>1000138313</v>
      </c>
      <c r="E43" s="54">
        <v>44165</v>
      </c>
      <c r="F43" s="15">
        <v>577.54</v>
      </c>
      <c r="G43" s="22">
        <v>550</v>
      </c>
      <c r="H43" s="54">
        <v>44173</v>
      </c>
      <c r="I43" s="15">
        <v>577.54</v>
      </c>
      <c r="J43" s="15">
        <v>577.54</v>
      </c>
      <c r="K43" s="15"/>
      <c r="L43" s="15"/>
      <c r="M43" s="15"/>
      <c r="N43" s="15"/>
      <c r="O43" s="15">
        <f t="shared" si="12"/>
        <v>0</v>
      </c>
      <c r="P43" s="15">
        <v>577.54</v>
      </c>
      <c r="Q43" s="8"/>
    </row>
    <row r="44" spans="2:17" s="1" customFormat="1" x14ac:dyDescent="0.25">
      <c r="B44" s="114">
        <v>8</v>
      </c>
      <c r="C44" s="76" t="s">
        <v>74</v>
      </c>
      <c r="D44" s="74">
        <v>1000138310</v>
      </c>
      <c r="E44" s="54">
        <v>44165</v>
      </c>
      <c r="F44" s="15">
        <v>1154.1600000000001</v>
      </c>
      <c r="G44" s="22">
        <v>548</v>
      </c>
      <c r="H44" s="54">
        <v>44173</v>
      </c>
      <c r="I44" s="15">
        <v>1154.1600000000001</v>
      </c>
      <c r="J44" s="15">
        <v>1154.1600000000001</v>
      </c>
      <c r="K44" s="15"/>
      <c r="L44" s="15"/>
      <c r="M44" s="15"/>
      <c r="N44" s="15"/>
      <c r="O44" s="15">
        <f t="shared" si="12"/>
        <v>0</v>
      </c>
      <c r="P44" s="15">
        <v>1154.1600000000001</v>
      </c>
      <c r="Q44" s="8"/>
    </row>
    <row r="45" spans="2:17" s="1" customFormat="1" x14ac:dyDescent="0.25">
      <c r="B45" s="114"/>
      <c r="C45" s="76"/>
      <c r="D45" s="74">
        <v>1000138312</v>
      </c>
      <c r="E45" s="54">
        <v>44165</v>
      </c>
      <c r="F45" s="15">
        <v>577.54</v>
      </c>
      <c r="G45" s="22">
        <v>549</v>
      </c>
      <c r="H45" s="54">
        <v>44173</v>
      </c>
      <c r="I45" s="15">
        <v>577.54</v>
      </c>
      <c r="J45" s="15">
        <v>577.54</v>
      </c>
      <c r="K45" s="15"/>
      <c r="L45" s="15"/>
      <c r="M45" s="15"/>
      <c r="N45" s="15"/>
      <c r="O45" s="15">
        <f t="shared" si="12"/>
        <v>0</v>
      </c>
      <c r="P45" s="15">
        <v>577.54</v>
      </c>
      <c r="Q45" s="8"/>
    </row>
    <row r="46" spans="2:17" s="1" customFormat="1" x14ac:dyDescent="0.25">
      <c r="B46" s="114"/>
      <c r="C46" s="76"/>
      <c r="D46" s="74">
        <v>1000115259</v>
      </c>
      <c r="E46" s="54">
        <v>44074</v>
      </c>
      <c r="F46" s="15"/>
      <c r="G46" s="55"/>
      <c r="H46" s="54"/>
      <c r="I46" s="15"/>
      <c r="J46" s="15"/>
      <c r="K46" s="15"/>
      <c r="L46" s="15"/>
      <c r="M46" s="15"/>
      <c r="N46" s="15"/>
      <c r="O46" s="15"/>
      <c r="P46" s="15"/>
      <c r="Q46" s="8">
        <v>179.13</v>
      </c>
    </row>
    <row r="47" spans="2:17" s="1" customFormat="1" x14ac:dyDescent="0.25">
      <c r="B47" s="115"/>
      <c r="C47" s="76"/>
      <c r="D47" s="74">
        <v>1000122676</v>
      </c>
      <c r="E47" s="54">
        <v>44104</v>
      </c>
      <c r="F47" s="15"/>
      <c r="G47" s="55"/>
      <c r="H47" s="54"/>
      <c r="I47" s="15"/>
      <c r="J47" s="15"/>
      <c r="K47" s="15"/>
      <c r="L47" s="15"/>
      <c r="M47" s="15"/>
      <c r="N47" s="15"/>
      <c r="O47" s="15"/>
      <c r="P47" s="15"/>
      <c r="Q47" s="8">
        <v>102.37</v>
      </c>
    </row>
    <row r="48" spans="2:17" s="1" customFormat="1" x14ac:dyDescent="0.25">
      <c r="B48" s="114"/>
      <c r="C48" s="76"/>
      <c r="D48" s="74">
        <v>1000108104</v>
      </c>
      <c r="E48" s="54">
        <v>44043</v>
      </c>
      <c r="F48" s="15"/>
      <c r="G48" s="67"/>
      <c r="H48" s="54"/>
      <c r="I48" s="15"/>
      <c r="J48" s="15"/>
      <c r="K48" s="15"/>
      <c r="L48" s="15"/>
      <c r="M48" s="15"/>
      <c r="N48" s="15"/>
      <c r="O48" s="15"/>
      <c r="P48" s="15"/>
      <c r="Q48" s="8">
        <v>115.42</v>
      </c>
    </row>
    <row r="49" spans="2:18" s="1" customFormat="1" x14ac:dyDescent="0.25">
      <c r="B49" s="77"/>
      <c r="C49" s="73" t="s">
        <v>5</v>
      </c>
      <c r="D49" s="23"/>
      <c r="E49" s="24"/>
      <c r="F49" s="25">
        <f>SUM(F42:F48)</f>
        <v>20198.72</v>
      </c>
      <c r="G49" s="25"/>
      <c r="H49" s="25"/>
      <c r="I49" s="25">
        <f>SUM(I42:I48)</f>
        <v>20141.010000000002</v>
      </c>
      <c r="J49" s="25">
        <f>SUM(J42:J48)</f>
        <v>20141.010000000002</v>
      </c>
      <c r="K49" s="25">
        <f>SUM(K42:K48)</f>
        <v>0</v>
      </c>
      <c r="L49" s="25">
        <f>SUM(L42:L48)</f>
        <v>0</v>
      </c>
      <c r="M49" s="25">
        <f>SUM(M42:M48)</f>
        <v>57.71</v>
      </c>
      <c r="N49" s="25">
        <f>SUM(N42:N48)</f>
        <v>0</v>
      </c>
      <c r="O49" s="25">
        <f>SUM(O42:O48)</f>
        <v>0</v>
      </c>
      <c r="P49" s="25">
        <f>SUM(P42:P48)</f>
        <v>20141.010000000002</v>
      </c>
      <c r="Q49" s="25">
        <f>SUM(Q42:Q48)</f>
        <v>396.92</v>
      </c>
    </row>
    <row r="50" spans="2:18" s="1" customFormat="1" ht="15" customHeight="1" x14ac:dyDescent="0.25">
      <c r="B50" s="145">
        <v>9</v>
      </c>
      <c r="C50" s="137" t="s">
        <v>7</v>
      </c>
      <c r="D50" s="30" t="s">
        <v>91</v>
      </c>
      <c r="E50" s="54">
        <v>44162</v>
      </c>
      <c r="F50" s="15">
        <v>2911.61</v>
      </c>
      <c r="G50" s="22">
        <v>539</v>
      </c>
      <c r="H50" s="54">
        <v>44172</v>
      </c>
      <c r="I50" s="15">
        <v>2911.61</v>
      </c>
      <c r="J50" s="15">
        <v>2911.61</v>
      </c>
      <c r="K50" s="15"/>
      <c r="L50" s="15"/>
      <c r="M50" s="15"/>
      <c r="N50" s="15"/>
      <c r="O50" s="15">
        <f t="shared" ref="O50:O55" si="13">F50-M50-P50</f>
        <v>2911.61</v>
      </c>
      <c r="P50" s="15">
        <v>0</v>
      </c>
      <c r="Q50" s="8"/>
    </row>
    <row r="51" spans="2:18" s="1" customFormat="1" ht="15" customHeight="1" x14ac:dyDescent="0.25">
      <c r="B51" s="146"/>
      <c r="C51" s="138"/>
      <c r="D51" s="30" t="s">
        <v>92</v>
      </c>
      <c r="E51" s="54">
        <v>44165</v>
      </c>
      <c r="F51" s="15">
        <v>572.13</v>
      </c>
      <c r="G51" s="22">
        <v>536</v>
      </c>
      <c r="H51" s="54">
        <v>44172</v>
      </c>
      <c r="I51" s="15">
        <v>572.13</v>
      </c>
      <c r="J51" s="15">
        <v>572.13</v>
      </c>
      <c r="K51" s="15"/>
      <c r="L51" s="15"/>
      <c r="M51" s="15"/>
      <c r="N51" s="15"/>
      <c r="O51" s="15">
        <f t="shared" si="13"/>
        <v>572.13</v>
      </c>
      <c r="P51" s="15">
        <v>0</v>
      </c>
      <c r="Q51" s="8"/>
    </row>
    <row r="52" spans="2:18" s="1" customFormat="1" x14ac:dyDescent="0.25">
      <c r="B52" s="146"/>
      <c r="C52" s="138"/>
      <c r="D52" s="30" t="s">
        <v>90</v>
      </c>
      <c r="E52" s="54">
        <v>44165</v>
      </c>
      <c r="F52" s="15">
        <v>263.5</v>
      </c>
      <c r="G52" s="22">
        <v>535</v>
      </c>
      <c r="H52" s="54">
        <v>44172</v>
      </c>
      <c r="I52" s="15">
        <v>263.5</v>
      </c>
      <c r="J52" s="15">
        <v>263.5</v>
      </c>
      <c r="K52" s="15"/>
      <c r="L52" s="15"/>
      <c r="M52" s="15"/>
      <c r="N52" s="15"/>
      <c r="O52" s="15">
        <f t="shared" si="13"/>
        <v>263.5</v>
      </c>
      <c r="P52" s="15">
        <v>0</v>
      </c>
      <c r="Q52" s="8"/>
    </row>
    <row r="53" spans="2:18" s="1" customFormat="1" x14ac:dyDescent="0.25">
      <c r="B53" s="146"/>
      <c r="C53" s="138"/>
      <c r="D53" s="30" t="s">
        <v>89</v>
      </c>
      <c r="E53" s="54">
        <v>44165</v>
      </c>
      <c r="F53" s="15">
        <v>5280.8</v>
      </c>
      <c r="G53" s="22">
        <v>529</v>
      </c>
      <c r="H53" s="54">
        <v>44172</v>
      </c>
      <c r="I53" s="15">
        <v>5280.8</v>
      </c>
      <c r="J53" s="15">
        <v>5280.8</v>
      </c>
      <c r="K53" s="15"/>
      <c r="L53" s="15"/>
      <c r="M53" s="15"/>
      <c r="N53" s="15"/>
      <c r="O53" s="15">
        <f t="shared" si="13"/>
        <v>5280.8</v>
      </c>
      <c r="P53" s="15">
        <v>0</v>
      </c>
      <c r="Q53" s="8"/>
    </row>
    <row r="54" spans="2:18" s="1" customFormat="1" x14ac:dyDescent="0.25">
      <c r="B54" s="147"/>
      <c r="C54" s="73" t="s">
        <v>5</v>
      </c>
      <c r="D54" s="31"/>
      <c r="E54" s="32"/>
      <c r="F54" s="25">
        <f>SUM(F50:F53)</f>
        <v>9028.0400000000009</v>
      </c>
      <c r="G54" s="25"/>
      <c r="H54" s="25"/>
      <c r="I54" s="25">
        <f t="shared" ref="I54:P54" si="14">SUM(I50:I53)</f>
        <v>9028.0400000000009</v>
      </c>
      <c r="J54" s="25">
        <f t="shared" si="14"/>
        <v>9028.0400000000009</v>
      </c>
      <c r="K54" s="25">
        <f t="shared" si="14"/>
        <v>0</v>
      </c>
      <c r="L54" s="25">
        <f t="shared" si="14"/>
        <v>0</v>
      </c>
      <c r="M54" s="25">
        <f t="shared" si="14"/>
        <v>0</v>
      </c>
      <c r="N54" s="25">
        <f t="shared" si="14"/>
        <v>0</v>
      </c>
      <c r="O54" s="25">
        <f t="shared" si="14"/>
        <v>9028.0400000000009</v>
      </c>
      <c r="P54" s="25">
        <f t="shared" si="14"/>
        <v>0</v>
      </c>
      <c r="Q54" s="8"/>
    </row>
    <row r="55" spans="2:18" s="1" customFormat="1" ht="15" customHeight="1" x14ac:dyDescent="0.25">
      <c r="B55" s="145">
        <v>10</v>
      </c>
      <c r="C55" s="137" t="s">
        <v>6</v>
      </c>
      <c r="D55" s="30" t="s">
        <v>85</v>
      </c>
      <c r="E55" s="54">
        <v>44165</v>
      </c>
      <c r="F55" s="28">
        <v>53995.42</v>
      </c>
      <c r="G55" s="22">
        <v>547</v>
      </c>
      <c r="H55" s="54">
        <v>44173</v>
      </c>
      <c r="I55" s="28">
        <v>53815.88</v>
      </c>
      <c r="J55" s="28">
        <v>53815.88</v>
      </c>
      <c r="K55" s="17"/>
      <c r="L55" s="28"/>
      <c r="M55" s="17">
        <v>179.54</v>
      </c>
      <c r="N55" s="28"/>
      <c r="O55" s="15">
        <f t="shared" si="13"/>
        <v>0</v>
      </c>
      <c r="P55" s="28">
        <v>53815.88</v>
      </c>
      <c r="Q55" s="8"/>
    </row>
    <row r="56" spans="2:18" s="1" customFormat="1" x14ac:dyDescent="0.25">
      <c r="B56" s="146"/>
      <c r="C56" s="138"/>
      <c r="D56" s="30" t="s">
        <v>86</v>
      </c>
      <c r="E56" s="54">
        <v>44165</v>
      </c>
      <c r="F56" s="28">
        <v>2308.3200000000002</v>
      </c>
      <c r="G56" s="22">
        <v>546</v>
      </c>
      <c r="H56" s="54">
        <v>44173</v>
      </c>
      <c r="I56" s="28">
        <v>2308.3200000000002</v>
      </c>
      <c r="J56" s="28">
        <v>2308.3200000000002</v>
      </c>
      <c r="K56" s="17"/>
      <c r="L56" s="28"/>
      <c r="M56" s="17"/>
      <c r="N56" s="28"/>
      <c r="O56" s="15">
        <f t="shared" ref="O56:O57" si="15">F56-M56-P56</f>
        <v>0</v>
      </c>
      <c r="P56" s="28">
        <v>2308.3200000000002</v>
      </c>
      <c r="Q56" s="8"/>
    </row>
    <row r="57" spans="2:18" s="1" customFormat="1" ht="15" customHeight="1" x14ac:dyDescent="0.25">
      <c r="B57" s="146"/>
      <c r="C57" s="138"/>
      <c r="D57" s="30" t="s">
        <v>87</v>
      </c>
      <c r="E57" s="54">
        <v>44165</v>
      </c>
      <c r="F57" s="28">
        <v>1756.9</v>
      </c>
      <c r="G57" s="22">
        <v>545</v>
      </c>
      <c r="H57" s="54">
        <v>44173</v>
      </c>
      <c r="I57" s="28">
        <v>1756.9</v>
      </c>
      <c r="J57" s="28">
        <v>1756.9</v>
      </c>
      <c r="K57" s="17"/>
      <c r="L57" s="28"/>
      <c r="M57" s="17"/>
      <c r="N57" s="28"/>
      <c r="O57" s="15">
        <f t="shared" si="15"/>
        <v>0</v>
      </c>
      <c r="P57" s="28">
        <v>1756.9</v>
      </c>
      <c r="Q57" s="8"/>
    </row>
    <row r="58" spans="2:18" s="1" customFormat="1" ht="15" customHeight="1" x14ac:dyDescent="0.25">
      <c r="B58" s="146"/>
      <c r="C58" s="126"/>
      <c r="D58" s="30" t="s">
        <v>98</v>
      </c>
      <c r="E58" s="54">
        <v>44135</v>
      </c>
      <c r="F58" s="28"/>
      <c r="G58" s="22"/>
      <c r="H58" s="54"/>
      <c r="I58" s="28"/>
      <c r="J58" s="28"/>
      <c r="K58" s="17"/>
      <c r="L58" s="28"/>
      <c r="M58" s="17"/>
      <c r="N58" s="28"/>
      <c r="O58" s="15"/>
      <c r="P58" s="28"/>
      <c r="Q58" s="8">
        <v>6.41</v>
      </c>
    </row>
    <row r="59" spans="2:18" s="1" customFormat="1" ht="15" customHeight="1" x14ac:dyDescent="0.25">
      <c r="B59" s="146"/>
      <c r="C59" s="126"/>
      <c r="D59" s="30" t="s">
        <v>79</v>
      </c>
      <c r="E59" s="54">
        <v>44104</v>
      </c>
      <c r="F59" s="28"/>
      <c r="G59" s="22"/>
      <c r="H59" s="54"/>
      <c r="I59" s="28"/>
      <c r="J59" s="28"/>
      <c r="K59" s="17"/>
      <c r="L59" s="28"/>
      <c r="M59" s="17"/>
      <c r="N59" s="28"/>
      <c r="O59" s="15"/>
      <c r="P59" s="28"/>
      <c r="Q59" s="8">
        <v>448.84</v>
      </c>
    </row>
    <row r="60" spans="2:18" s="1" customFormat="1" x14ac:dyDescent="0.25">
      <c r="B60" s="147"/>
      <c r="C60" s="73" t="s">
        <v>5</v>
      </c>
      <c r="D60" s="23"/>
      <c r="E60" s="24"/>
      <c r="F60" s="25">
        <f>SUM(F55:F59)</f>
        <v>58060.639999999999</v>
      </c>
      <c r="G60" s="26"/>
      <c r="H60" s="25"/>
      <c r="I60" s="25">
        <f>SUM(I55:I59)</f>
        <v>57881.1</v>
      </c>
      <c r="J60" s="25">
        <f>SUM(J55:J59)</f>
        <v>57881.1</v>
      </c>
      <c r="K60" s="25">
        <f>SUM(K55:K59)</f>
        <v>0</v>
      </c>
      <c r="L60" s="25">
        <f>SUM(L55:L59)</f>
        <v>0</v>
      </c>
      <c r="M60" s="25">
        <f>SUM(M55:M59)</f>
        <v>179.54</v>
      </c>
      <c r="N60" s="25">
        <f>SUM(N55:N59)</f>
        <v>0</v>
      </c>
      <c r="O60" s="25">
        <f>SUM(O55:O59)</f>
        <v>0</v>
      </c>
      <c r="P60" s="25">
        <f>SUM(P55:P59)</f>
        <v>57881.1</v>
      </c>
      <c r="Q60" s="25">
        <f t="shared" ref="Q60:R60" si="16">SUM(Q55:Q59)</f>
        <v>455.25</v>
      </c>
      <c r="R60" s="25">
        <f t="shared" si="16"/>
        <v>0</v>
      </c>
    </row>
    <row r="61" spans="2:18" s="1" customFormat="1" ht="16.5" customHeight="1" x14ac:dyDescent="0.25">
      <c r="B61" s="132">
        <v>11</v>
      </c>
      <c r="C61" s="129" t="s">
        <v>50</v>
      </c>
      <c r="D61" s="22">
        <v>50</v>
      </c>
      <c r="E61" s="54">
        <v>44165</v>
      </c>
      <c r="F61" s="56">
        <v>3327.97</v>
      </c>
      <c r="G61" s="22">
        <v>532</v>
      </c>
      <c r="H61" s="54">
        <v>44172</v>
      </c>
      <c r="I61" s="56">
        <v>3327.97</v>
      </c>
      <c r="J61" s="56">
        <v>3327.97</v>
      </c>
      <c r="K61" s="14"/>
      <c r="L61" s="56"/>
      <c r="M61" s="14"/>
      <c r="N61" s="14"/>
      <c r="O61" s="15">
        <f t="shared" ref="O61" si="17">F61-M61-P61</f>
        <v>3327.97</v>
      </c>
      <c r="P61" s="56">
        <v>0</v>
      </c>
      <c r="Q61" s="8"/>
    </row>
    <row r="62" spans="2:18" s="1" customFormat="1" x14ac:dyDescent="0.25">
      <c r="B62" s="133"/>
      <c r="C62" s="130"/>
      <c r="D62" s="14"/>
      <c r="E62" s="54"/>
      <c r="F62" s="33"/>
      <c r="G62" s="67"/>
      <c r="H62" s="54"/>
      <c r="I62" s="33"/>
      <c r="J62" s="33"/>
      <c r="K62" s="14"/>
      <c r="L62" s="33"/>
      <c r="M62" s="14"/>
      <c r="N62" s="14"/>
      <c r="O62" s="15"/>
      <c r="P62" s="33"/>
      <c r="Q62" s="8"/>
    </row>
    <row r="63" spans="2:18" s="1" customFormat="1" x14ac:dyDescent="0.25">
      <c r="B63" s="134"/>
      <c r="C63" s="122" t="s">
        <v>5</v>
      </c>
      <c r="D63" s="23"/>
      <c r="E63" s="24"/>
      <c r="F63" s="25">
        <f>SUM(F61:F62)</f>
        <v>3327.97</v>
      </c>
      <c r="G63" s="26"/>
      <c r="H63" s="25"/>
      <c r="I63" s="25">
        <f t="shared" ref="I63:O63" si="18">SUM(I61:I62)</f>
        <v>3327.97</v>
      </c>
      <c r="J63" s="25">
        <f t="shared" si="18"/>
        <v>3327.97</v>
      </c>
      <c r="K63" s="25">
        <f t="shared" si="18"/>
        <v>0</v>
      </c>
      <c r="L63" s="25">
        <f t="shared" si="18"/>
        <v>0</v>
      </c>
      <c r="M63" s="25">
        <f t="shared" si="18"/>
        <v>0</v>
      </c>
      <c r="N63" s="25">
        <f t="shared" si="18"/>
        <v>0</v>
      </c>
      <c r="O63" s="25">
        <f t="shared" si="18"/>
        <v>3327.97</v>
      </c>
      <c r="P63" s="25">
        <f>SUM(P61:P62)</f>
        <v>0</v>
      </c>
      <c r="Q63" s="8"/>
    </row>
    <row r="64" spans="2:18" s="1" customFormat="1" ht="15.75" hidden="1" customHeight="1" x14ac:dyDescent="0.25">
      <c r="B64" s="159">
        <v>13</v>
      </c>
      <c r="C64" s="122" t="s">
        <v>71</v>
      </c>
      <c r="D64" s="110"/>
      <c r="E64" s="54"/>
      <c r="F64" s="66"/>
      <c r="G64" s="22"/>
      <c r="H64" s="54"/>
      <c r="I64" s="66"/>
      <c r="J64" s="66"/>
      <c r="K64" s="25"/>
      <c r="L64" s="66"/>
      <c r="M64" s="25"/>
      <c r="N64" s="25"/>
      <c r="O64" s="15"/>
      <c r="P64" s="66"/>
      <c r="Q64" s="8"/>
    </row>
    <row r="65" spans="2:17" s="1" customFormat="1" hidden="1" x14ac:dyDescent="0.25">
      <c r="B65" s="160"/>
      <c r="C65" s="124" t="s">
        <v>72</v>
      </c>
      <c r="D65" s="110"/>
      <c r="E65" s="54"/>
      <c r="F65" s="66"/>
      <c r="G65" s="22"/>
      <c r="H65" s="54"/>
      <c r="I65" s="66"/>
      <c r="J65" s="66"/>
      <c r="K65" s="25"/>
      <c r="L65" s="66"/>
      <c r="M65" s="25"/>
      <c r="N65" s="25"/>
      <c r="O65" s="15"/>
      <c r="P65" s="66"/>
      <c r="Q65" s="8"/>
    </row>
    <row r="66" spans="2:17" s="1" customFormat="1" hidden="1" x14ac:dyDescent="0.25">
      <c r="B66" s="134"/>
      <c r="C66" s="124" t="s">
        <v>5</v>
      </c>
      <c r="D66" s="19"/>
      <c r="E66" s="24"/>
      <c r="F66" s="25">
        <f>SUM(F64:F65)</f>
        <v>0</v>
      </c>
      <c r="G66" s="26"/>
      <c r="H66" s="25"/>
      <c r="I66" s="25">
        <f t="shared" ref="I66:P66" si="19">SUM(I64:I65)</f>
        <v>0</v>
      </c>
      <c r="J66" s="25">
        <f t="shared" si="19"/>
        <v>0</v>
      </c>
      <c r="K66" s="25">
        <f t="shared" si="19"/>
        <v>0</v>
      </c>
      <c r="L66" s="25">
        <f t="shared" si="19"/>
        <v>0</v>
      </c>
      <c r="M66" s="25">
        <f t="shared" si="19"/>
        <v>0</v>
      </c>
      <c r="N66" s="25">
        <f t="shared" si="19"/>
        <v>0</v>
      </c>
      <c r="O66" s="25">
        <f t="shared" si="19"/>
        <v>0</v>
      </c>
      <c r="P66" s="25">
        <f t="shared" si="19"/>
        <v>0</v>
      </c>
      <c r="Q66" s="8"/>
    </row>
    <row r="67" spans="2:17" s="1" customFormat="1" ht="15" hidden="1" customHeight="1" x14ac:dyDescent="0.25">
      <c r="B67" s="132">
        <v>12</v>
      </c>
      <c r="C67" s="129" t="s">
        <v>77</v>
      </c>
      <c r="D67" s="19"/>
      <c r="E67" s="54"/>
      <c r="F67" s="66"/>
      <c r="G67" s="22"/>
      <c r="H67" s="54"/>
      <c r="I67" s="66"/>
      <c r="J67" s="66"/>
      <c r="K67" s="25"/>
      <c r="L67" s="66"/>
      <c r="M67" s="25"/>
      <c r="N67" s="25"/>
      <c r="O67" s="15">
        <f t="shared" ref="O67" si="20">F67-M67-P67</f>
        <v>0</v>
      </c>
      <c r="P67" s="66">
        <v>0</v>
      </c>
      <c r="Q67" s="8"/>
    </row>
    <row r="68" spans="2:17" s="1" customFormat="1" ht="16.5" hidden="1" customHeight="1" x14ac:dyDescent="0.25">
      <c r="B68" s="133"/>
      <c r="C68" s="130"/>
      <c r="D68" s="19"/>
      <c r="E68" s="54"/>
      <c r="F68" s="66"/>
      <c r="G68" s="67"/>
      <c r="H68" s="54"/>
      <c r="I68" s="66"/>
      <c r="J68" s="66"/>
      <c r="K68" s="25"/>
      <c r="L68" s="66"/>
      <c r="M68" s="25"/>
      <c r="N68" s="25"/>
      <c r="O68" s="15"/>
      <c r="P68" s="66"/>
      <c r="Q68" s="8"/>
    </row>
    <row r="69" spans="2:17" s="1" customFormat="1" hidden="1" x14ac:dyDescent="0.25">
      <c r="B69" s="134"/>
      <c r="C69" s="73" t="s">
        <v>5</v>
      </c>
      <c r="D69" s="19"/>
      <c r="E69" s="24"/>
      <c r="F69" s="25">
        <f>SUM(F67:F68)</f>
        <v>0</v>
      </c>
      <c r="G69" s="25"/>
      <c r="H69" s="25"/>
      <c r="I69" s="25">
        <f t="shared" ref="I69:P69" si="21">SUM(I67:I68)</f>
        <v>0</v>
      </c>
      <c r="J69" s="25">
        <f t="shared" si="21"/>
        <v>0</v>
      </c>
      <c r="K69" s="25">
        <f t="shared" si="21"/>
        <v>0</v>
      </c>
      <c r="L69" s="25">
        <f t="shared" si="21"/>
        <v>0</v>
      </c>
      <c r="M69" s="25">
        <f t="shared" si="21"/>
        <v>0</v>
      </c>
      <c r="N69" s="25">
        <f t="shared" si="21"/>
        <v>0</v>
      </c>
      <c r="O69" s="25">
        <f t="shared" si="21"/>
        <v>0</v>
      </c>
      <c r="P69" s="25">
        <f t="shared" si="21"/>
        <v>0</v>
      </c>
      <c r="Q69" s="8"/>
    </row>
    <row r="70" spans="2:17" s="1" customFormat="1" hidden="1" x14ac:dyDescent="0.25">
      <c r="B70" s="132">
        <v>15</v>
      </c>
      <c r="C70" s="129" t="s">
        <v>62</v>
      </c>
      <c r="D70" s="19"/>
      <c r="E70" s="54"/>
      <c r="F70" s="15"/>
      <c r="G70" s="67"/>
      <c r="H70" s="54"/>
      <c r="I70" s="15"/>
      <c r="J70" s="15"/>
      <c r="K70" s="14"/>
      <c r="L70" s="14"/>
      <c r="M70" s="15"/>
      <c r="N70" s="14"/>
      <c r="O70" s="16"/>
      <c r="P70" s="15"/>
      <c r="Q70" s="8"/>
    </row>
    <row r="71" spans="2:17" s="1" customFormat="1" hidden="1" x14ac:dyDescent="0.25">
      <c r="B71" s="133"/>
      <c r="C71" s="130"/>
      <c r="D71" s="19"/>
      <c r="E71" s="54"/>
      <c r="F71" s="15"/>
      <c r="G71" s="67"/>
      <c r="H71" s="54"/>
      <c r="I71" s="15"/>
      <c r="J71" s="15"/>
      <c r="K71" s="14"/>
      <c r="L71" s="14"/>
      <c r="M71" s="15"/>
      <c r="N71" s="14"/>
      <c r="O71" s="16"/>
      <c r="P71" s="15"/>
      <c r="Q71" s="8"/>
    </row>
    <row r="72" spans="2:17" s="1" customFormat="1" hidden="1" x14ac:dyDescent="0.25">
      <c r="B72" s="134"/>
      <c r="C72" s="73" t="s">
        <v>5</v>
      </c>
      <c r="D72" s="19"/>
      <c r="E72" s="68"/>
      <c r="F72" s="25">
        <f>SUM(F70:F71)</f>
        <v>0</v>
      </c>
      <c r="G72" s="25"/>
      <c r="H72" s="25"/>
      <c r="I72" s="25">
        <f t="shared" ref="I72:J72" si="22">SUM(I70:I71)</f>
        <v>0</v>
      </c>
      <c r="J72" s="25">
        <f t="shared" si="22"/>
        <v>0</v>
      </c>
      <c r="K72" s="25">
        <f>SUM(K70:K70)</f>
        <v>0</v>
      </c>
      <c r="L72" s="25">
        <v>0</v>
      </c>
      <c r="M72" s="25">
        <f>SUM(M70:M70)</f>
        <v>0</v>
      </c>
      <c r="N72" s="25">
        <f>SUM(N70:N70)</f>
        <v>0</v>
      </c>
      <c r="O72" s="25">
        <f>SUM(O70:O71)</f>
        <v>0</v>
      </c>
      <c r="P72" s="25">
        <f t="shared" ref="P72" si="23">SUM(P70:P71)</f>
        <v>0</v>
      </c>
      <c r="Q72" s="8"/>
    </row>
    <row r="73" spans="2:17" s="1" customFormat="1" hidden="1" x14ac:dyDescent="0.25">
      <c r="B73" s="132">
        <v>13</v>
      </c>
      <c r="C73" s="129" t="s">
        <v>31</v>
      </c>
      <c r="D73" s="19"/>
      <c r="E73" s="54"/>
      <c r="F73" s="66"/>
      <c r="G73" s="67"/>
      <c r="H73" s="54"/>
      <c r="I73" s="66"/>
      <c r="J73" s="66"/>
      <c r="K73" s="66"/>
      <c r="L73" s="66"/>
      <c r="M73" s="66"/>
      <c r="N73" s="66"/>
      <c r="O73" s="15"/>
      <c r="P73" s="66">
        <v>0</v>
      </c>
      <c r="Q73" s="8"/>
    </row>
    <row r="74" spans="2:17" s="1" customFormat="1" hidden="1" x14ac:dyDescent="0.25">
      <c r="B74" s="133"/>
      <c r="C74" s="130"/>
      <c r="D74" s="19"/>
      <c r="E74" s="54"/>
      <c r="F74" s="66"/>
      <c r="G74" s="22"/>
      <c r="H74" s="54"/>
      <c r="I74" s="66"/>
      <c r="J74" s="66"/>
      <c r="K74" s="66"/>
      <c r="L74" s="66"/>
      <c r="M74" s="66"/>
      <c r="N74" s="66"/>
      <c r="O74" s="16"/>
      <c r="P74" s="66"/>
      <c r="Q74" s="8"/>
    </row>
    <row r="75" spans="2:17" s="1" customFormat="1" hidden="1" x14ac:dyDescent="0.25">
      <c r="B75" s="134"/>
      <c r="C75" s="122" t="s">
        <v>5</v>
      </c>
      <c r="D75" s="19"/>
      <c r="E75" s="68"/>
      <c r="F75" s="25">
        <f>SUM(F73:F74)</f>
        <v>0</v>
      </c>
      <c r="G75" s="26"/>
      <c r="H75" s="25"/>
      <c r="I75" s="25">
        <f t="shared" ref="I75:P75" si="24">SUM(I73:I74)</f>
        <v>0</v>
      </c>
      <c r="J75" s="25">
        <f t="shared" si="24"/>
        <v>0</v>
      </c>
      <c r="K75" s="25">
        <f t="shared" si="24"/>
        <v>0</v>
      </c>
      <c r="L75" s="25">
        <f t="shared" si="24"/>
        <v>0</v>
      </c>
      <c r="M75" s="25">
        <f t="shared" si="24"/>
        <v>0</v>
      </c>
      <c r="N75" s="25">
        <f t="shared" si="24"/>
        <v>0</v>
      </c>
      <c r="O75" s="25">
        <f t="shared" si="24"/>
        <v>0</v>
      </c>
      <c r="P75" s="25">
        <f t="shared" si="24"/>
        <v>0</v>
      </c>
      <c r="Q75" s="8"/>
    </row>
    <row r="76" spans="2:17" s="1" customFormat="1" ht="15.75" customHeight="1" x14ac:dyDescent="0.25">
      <c r="B76" s="159">
        <v>12</v>
      </c>
      <c r="C76" s="167" t="s">
        <v>48</v>
      </c>
      <c r="D76" s="109">
        <v>775</v>
      </c>
      <c r="E76" s="54">
        <v>44165</v>
      </c>
      <c r="F76" s="66">
        <v>1923.6</v>
      </c>
      <c r="G76" s="22">
        <v>563</v>
      </c>
      <c r="H76" s="54">
        <v>44174</v>
      </c>
      <c r="I76" s="66">
        <v>1923.6</v>
      </c>
      <c r="J76" s="66">
        <v>1923.6</v>
      </c>
      <c r="K76" s="66"/>
      <c r="L76" s="66"/>
      <c r="M76" s="66"/>
      <c r="N76" s="66"/>
      <c r="O76" s="15">
        <f t="shared" ref="O76:O77" si="25">F76-M76-P76</f>
        <v>0</v>
      </c>
      <c r="P76" s="66">
        <v>1923.6</v>
      </c>
      <c r="Q76" s="8"/>
    </row>
    <row r="77" spans="2:17" s="1" customFormat="1" ht="15" customHeight="1" x14ac:dyDescent="0.25">
      <c r="B77" s="160"/>
      <c r="C77" s="168"/>
      <c r="D77" s="109">
        <v>774</v>
      </c>
      <c r="E77" s="54">
        <v>44165</v>
      </c>
      <c r="F77" s="66">
        <v>160.30000000000001</v>
      </c>
      <c r="G77" s="22">
        <v>562</v>
      </c>
      <c r="H77" s="54">
        <v>44174</v>
      </c>
      <c r="I77" s="66">
        <v>160.30000000000001</v>
      </c>
      <c r="J77" s="66">
        <v>160.30000000000001</v>
      </c>
      <c r="K77" s="66"/>
      <c r="L77" s="66"/>
      <c r="M77" s="66"/>
      <c r="N77" s="66"/>
      <c r="O77" s="15">
        <f t="shared" si="25"/>
        <v>0</v>
      </c>
      <c r="P77" s="66">
        <v>160.30000000000001</v>
      </c>
      <c r="Q77" s="8"/>
    </row>
    <row r="78" spans="2:17" s="1" customFormat="1" x14ac:dyDescent="0.25">
      <c r="B78" s="134"/>
      <c r="C78" s="73" t="s">
        <v>5</v>
      </c>
      <c r="D78" s="19"/>
      <c r="E78" s="68"/>
      <c r="F78" s="25">
        <f>SUM(F76:F77)</f>
        <v>2083.9</v>
      </c>
      <c r="G78" s="26"/>
      <c r="H78" s="25"/>
      <c r="I78" s="25">
        <f t="shared" ref="I78:P78" si="26">SUM(I76:I77)</f>
        <v>2083.9</v>
      </c>
      <c r="J78" s="25">
        <f t="shared" si="26"/>
        <v>2083.9</v>
      </c>
      <c r="K78" s="25">
        <f t="shared" si="26"/>
        <v>0</v>
      </c>
      <c r="L78" s="25">
        <f t="shared" si="26"/>
        <v>0</v>
      </c>
      <c r="M78" s="25">
        <f t="shared" si="26"/>
        <v>0</v>
      </c>
      <c r="N78" s="25">
        <f t="shared" si="26"/>
        <v>0</v>
      </c>
      <c r="O78" s="25">
        <f t="shared" si="26"/>
        <v>0</v>
      </c>
      <c r="P78" s="25">
        <f t="shared" si="26"/>
        <v>2083.9</v>
      </c>
      <c r="Q78" s="105"/>
    </row>
    <row r="79" spans="2:17" s="1" customFormat="1" x14ac:dyDescent="0.25">
      <c r="B79" s="132">
        <v>13</v>
      </c>
      <c r="C79" s="122" t="s">
        <v>24</v>
      </c>
      <c r="D79" s="53" t="s">
        <v>94</v>
      </c>
      <c r="E79" s="54">
        <v>44162</v>
      </c>
      <c r="F79" s="56">
        <v>14834.38</v>
      </c>
      <c r="G79" s="55">
        <v>564</v>
      </c>
      <c r="H79" s="54">
        <v>44175</v>
      </c>
      <c r="I79" s="56">
        <v>14834.38</v>
      </c>
      <c r="J79" s="56">
        <v>14834.38</v>
      </c>
      <c r="K79" s="66"/>
      <c r="L79" s="56"/>
      <c r="M79" s="66"/>
      <c r="N79" s="66"/>
      <c r="O79" s="16">
        <f>F79-M79-P79</f>
        <v>0</v>
      </c>
      <c r="P79" s="56">
        <v>14834.38</v>
      </c>
      <c r="Q79" s="8"/>
    </row>
    <row r="80" spans="2:17" s="1" customFormat="1" x14ac:dyDescent="0.25">
      <c r="B80" s="134"/>
      <c r="C80" s="73" t="s">
        <v>5</v>
      </c>
      <c r="D80" s="19"/>
      <c r="E80" s="68"/>
      <c r="F80" s="25">
        <f>SUM(F79:F79)</f>
        <v>14834.38</v>
      </c>
      <c r="G80" s="26"/>
      <c r="H80" s="25"/>
      <c r="I80" s="25">
        <f>SUM(I79:I79)</f>
        <v>14834.38</v>
      </c>
      <c r="J80" s="25">
        <f>SUM(J79:J79)</f>
        <v>14834.38</v>
      </c>
      <c r="K80" s="25">
        <f>SUM(K79:K79)</f>
        <v>0</v>
      </c>
      <c r="L80" s="25">
        <f>SUM(L79:L79)</f>
        <v>0</v>
      </c>
      <c r="M80" s="25">
        <f>SUM(M79:M79)</f>
        <v>0</v>
      </c>
      <c r="N80" s="25">
        <f>SUM(N79:N79)</f>
        <v>0</v>
      </c>
      <c r="O80" s="25">
        <f>SUM(O79:O79)</f>
        <v>0</v>
      </c>
      <c r="P80" s="25">
        <f>SUM(P79:P79)</f>
        <v>14834.38</v>
      </c>
      <c r="Q80" s="8"/>
    </row>
    <row r="81" spans="2:17" s="1" customFormat="1" x14ac:dyDescent="0.25">
      <c r="B81" s="132">
        <v>14</v>
      </c>
      <c r="C81" s="122" t="s">
        <v>41</v>
      </c>
      <c r="D81" s="19">
        <v>1678</v>
      </c>
      <c r="E81" s="54">
        <v>44162</v>
      </c>
      <c r="F81" s="66">
        <v>628.12</v>
      </c>
      <c r="G81" s="22">
        <v>542</v>
      </c>
      <c r="H81" s="54">
        <v>44172</v>
      </c>
      <c r="I81" s="66">
        <v>628.12</v>
      </c>
      <c r="J81" s="66">
        <v>628.12</v>
      </c>
      <c r="K81" s="66"/>
      <c r="L81" s="66"/>
      <c r="M81" s="66"/>
      <c r="N81" s="66"/>
      <c r="O81" s="16">
        <f>F81-M81-P81</f>
        <v>628.12</v>
      </c>
      <c r="P81" s="66">
        <v>0</v>
      </c>
      <c r="Q81" s="8"/>
    </row>
    <row r="82" spans="2:17" s="1" customFormat="1" x14ac:dyDescent="0.25">
      <c r="B82" s="134"/>
      <c r="C82" s="73" t="s">
        <v>5</v>
      </c>
      <c r="D82" s="19"/>
      <c r="E82" s="68"/>
      <c r="F82" s="25">
        <f>SUM(F81:F81)</f>
        <v>628.12</v>
      </c>
      <c r="G82" s="25"/>
      <c r="H82" s="25"/>
      <c r="I82" s="25">
        <f>SUM(I81:I81)</f>
        <v>628.12</v>
      </c>
      <c r="J82" s="25">
        <f>SUM(J81:J81)</f>
        <v>628.12</v>
      </c>
      <c r="K82" s="25">
        <f>SUM(K81:K81)</f>
        <v>0</v>
      </c>
      <c r="L82" s="25">
        <f>SUM(L81:L81)</f>
        <v>0</v>
      </c>
      <c r="M82" s="25">
        <f>SUM(M81:M81)</f>
        <v>0</v>
      </c>
      <c r="N82" s="25">
        <f>SUM(N81:N81)</f>
        <v>0</v>
      </c>
      <c r="O82" s="25">
        <f>SUM(O81:O81)</f>
        <v>628.12</v>
      </c>
      <c r="P82" s="25">
        <f>SUM(P81:P81)</f>
        <v>0</v>
      </c>
      <c r="Q82" s="8"/>
    </row>
    <row r="83" spans="2:17" s="1" customFormat="1" x14ac:dyDescent="0.25">
      <c r="B83" s="132">
        <v>15</v>
      </c>
      <c r="C83" s="122" t="s">
        <v>25</v>
      </c>
      <c r="D83" s="19">
        <v>23486</v>
      </c>
      <c r="E83" s="54">
        <v>44162</v>
      </c>
      <c r="F83" s="66">
        <v>263.5</v>
      </c>
      <c r="G83" s="22">
        <v>552</v>
      </c>
      <c r="H83" s="54">
        <v>44174</v>
      </c>
      <c r="I83" s="66">
        <v>263.5</v>
      </c>
      <c r="J83" s="66">
        <v>263.5</v>
      </c>
      <c r="K83" s="66"/>
      <c r="L83" s="66"/>
      <c r="M83" s="66"/>
      <c r="N83" s="66"/>
      <c r="O83" s="16">
        <f>F83-M83-P83</f>
        <v>0</v>
      </c>
      <c r="P83" s="66">
        <v>263.5</v>
      </c>
      <c r="Q83" s="8"/>
    </row>
    <row r="84" spans="2:17" s="1" customFormat="1" x14ac:dyDescent="0.25">
      <c r="B84" s="134"/>
      <c r="C84" s="73" t="s">
        <v>5</v>
      </c>
      <c r="D84" s="19"/>
      <c r="E84" s="68"/>
      <c r="F84" s="25">
        <f>SUM(F83:F83)</f>
        <v>263.5</v>
      </c>
      <c r="G84" s="25"/>
      <c r="H84" s="25"/>
      <c r="I84" s="25">
        <f>SUM(I83:I83)</f>
        <v>263.5</v>
      </c>
      <c r="J84" s="25">
        <f>SUM(J83:J83)</f>
        <v>263.5</v>
      </c>
      <c r="K84" s="25">
        <f>SUM(K83:K83)</f>
        <v>0</v>
      </c>
      <c r="L84" s="25">
        <f>SUM(L83:L83)</f>
        <v>0</v>
      </c>
      <c r="M84" s="25">
        <f>SUM(M83:M83)</f>
        <v>0</v>
      </c>
      <c r="N84" s="25">
        <f>SUM(N83:N83)</f>
        <v>0</v>
      </c>
      <c r="O84" s="25">
        <f>SUM(O83:O83)</f>
        <v>0</v>
      </c>
      <c r="P84" s="25">
        <f>SUM(P83:P83)</f>
        <v>263.5</v>
      </c>
      <c r="Q84" s="8"/>
    </row>
    <row r="85" spans="2:17" s="1" customFormat="1" ht="18" customHeight="1" x14ac:dyDescent="0.25">
      <c r="B85" s="132">
        <v>16</v>
      </c>
      <c r="C85" s="122" t="s">
        <v>37</v>
      </c>
      <c r="D85" s="19">
        <v>18000359</v>
      </c>
      <c r="E85" s="54">
        <v>44162</v>
      </c>
      <c r="F85" s="66">
        <v>6360.05</v>
      </c>
      <c r="G85" s="22">
        <v>534</v>
      </c>
      <c r="H85" s="54">
        <v>44172</v>
      </c>
      <c r="I85" s="66">
        <v>6360.05</v>
      </c>
      <c r="J85" s="66">
        <v>6360.05</v>
      </c>
      <c r="K85" s="25"/>
      <c r="L85" s="66"/>
      <c r="M85" s="25"/>
      <c r="N85" s="25"/>
      <c r="O85" s="16">
        <f t="shared" ref="O85" si="27">F85-M85-P85</f>
        <v>6360.05</v>
      </c>
      <c r="P85" s="66">
        <v>0</v>
      </c>
      <c r="Q85" s="8"/>
    </row>
    <row r="86" spans="2:17" s="1" customFormat="1" x14ac:dyDescent="0.25">
      <c r="B86" s="134"/>
      <c r="C86" s="73" t="s">
        <v>5</v>
      </c>
      <c r="D86" s="19"/>
      <c r="E86" s="68"/>
      <c r="F86" s="25">
        <f>SUM(F85:F85)</f>
        <v>6360.05</v>
      </c>
      <c r="G86" s="26"/>
      <c r="H86" s="25"/>
      <c r="I86" s="25">
        <f>SUM(I85:I85)</f>
        <v>6360.05</v>
      </c>
      <c r="J86" s="25">
        <f>SUM(J85:J85)</f>
        <v>6360.05</v>
      </c>
      <c r="K86" s="25">
        <f>SUM(K85:K85)</f>
        <v>0</v>
      </c>
      <c r="L86" s="25">
        <f>SUM(L85:L85)</f>
        <v>0</v>
      </c>
      <c r="M86" s="25">
        <f>SUM(M85:M85)</f>
        <v>0</v>
      </c>
      <c r="N86" s="25">
        <f>SUM(N85:N85)</f>
        <v>0</v>
      </c>
      <c r="O86" s="25">
        <f>SUM(O85:O85)</f>
        <v>6360.05</v>
      </c>
      <c r="P86" s="25">
        <f>SUM(P85:P85)</f>
        <v>0</v>
      </c>
      <c r="Q86" s="8"/>
    </row>
    <row r="87" spans="2:17" s="1" customFormat="1" x14ac:dyDescent="0.25">
      <c r="B87" s="132">
        <v>17</v>
      </c>
      <c r="C87" s="122" t="s">
        <v>26</v>
      </c>
      <c r="D87" s="53" t="s">
        <v>96</v>
      </c>
      <c r="E87" s="54">
        <v>44165</v>
      </c>
      <c r="F87" s="66">
        <v>243.07</v>
      </c>
      <c r="G87" s="55">
        <v>568</v>
      </c>
      <c r="H87" s="54">
        <v>44175</v>
      </c>
      <c r="I87" s="66">
        <v>243.07</v>
      </c>
      <c r="J87" s="66">
        <v>243.07</v>
      </c>
      <c r="K87" s="25"/>
      <c r="L87" s="66"/>
      <c r="M87" s="25"/>
      <c r="N87" s="25"/>
      <c r="O87" s="16">
        <f t="shared" ref="O87:O89" si="28">F87-M87-P87</f>
        <v>0</v>
      </c>
      <c r="P87" s="66">
        <v>243.07</v>
      </c>
      <c r="Q87" s="8"/>
    </row>
    <row r="88" spans="2:17" s="1" customFormat="1" x14ac:dyDescent="0.25">
      <c r="B88" s="134"/>
      <c r="C88" s="73" t="s">
        <v>5</v>
      </c>
      <c r="D88" s="19"/>
      <c r="E88" s="68"/>
      <c r="F88" s="25">
        <f>SUM(F87:F87)</f>
        <v>243.07</v>
      </c>
      <c r="G88" s="25"/>
      <c r="H88" s="25"/>
      <c r="I88" s="25">
        <f>SUM(I87:I87)</f>
        <v>243.07</v>
      </c>
      <c r="J88" s="25">
        <f>SUM(J87:J87)</f>
        <v>243.07</v>
      </c>
      <c r="K88" s="25">
        <f>SUM(K87:K87)</f>
        <v>0</v>
      </c>
      <c r="L88" s="25">
        <f>SUM(L87:L87)</f>
        <v>0</v>
      </c>
      <c r="M88" s="25">
        <f>SUM(M87:M87)</f>
        <v>0</v>
      </c>
      <c r="N88" s="25">
        <f>SUM(N87:N87)</f>
        <v>0</v>
      </c>
      <c r="O88" s="25">
        <f>SUM(O87:O87)</f>
        <v>0</v>
      </c>
      <c r="P88" s="25">
        <f>SUM(P87:P87)</f>
        <v>243.07</v>
      </c>
      <c r="Q88" s="8"/>
    </row>
    <row r="89" spans="2:17" s="1" customFormat="1" ht="17.25" customHeight="1" x14ac:dyDescent="0.25">
      <c r="B89" s="132">
        <v>18</v>
      </c>
      <c r="C89" s="129" t="s">
        <v>38</v>
      </c>
      <c r="D89" s="19">
        <v>137</v>
      </c>
      <c r="E89" s="54">
        <v>44165</v>
      </c>
      <c r="F89" s="60">
        <v>8682.2999999999993</v>
      </c>
      <c r="G89" s="67">
        <v>553</v>
      </c>
      <c r="H89" s="54">
        <v>44174</v>
      </c>
      <c r="I89" s="60">
        <v>8682.2999999999993</v>
      </c>
      <c r="J89" s="60">
        <v>8682.2999999999993</v>
      </c>
      <c r="K89" s="25"/>
      <c r="L89" s="60"/>
      <c r="M89" s="25"/>
      <c r="N89" s="25"/>
      <c r="O89" s="16">
        <f t="shared" si="28"/>
        <v>0</v>
      </c>
      <c r="P89" s="60">
        <v>8682.2999999999993</v>
      </c>
      <c r="Q89" s="8"/>
    </row>
    <row r="90" spans="2:17" s="1" customFormat="1" ht="15" customHeight="1" x14ac:dyDescent="0.25">
      <c r="B90" s="133"/>
      <c r="C90" s="130"/>
      <c r="D90" s="19">
        <v>441</v>
      </c>
      <c r="E90" s="54">
        <v>44162</v>
      </c>
      <c r="F90" s="60">
        <v>1873.83</v>
      </c>
      <c r="G90" s="55">
        <v>537</v>
      </c>
      <c r="H90" s="54">
        <v>44172</v>
      </c>
      <c r="I90" s="60">
        <v>1873.83</v>
      </c>
      <c r="J90" s="60">
        <v>1873.83</v>
      </c>
      <c r="K90" s="25"/>
      <c r="L90" s="25"/>
      <c r="M90" s="25"/>
      <c r="N90" s="25"/>
      <c r="O90" s="15">
        <f>F90-M90-P90</f>
        <v>1873.83</v>
      </c>
      <c r="P90" s="60">
        <v>0</v>
      </c>
      <c r="Q90" s="8"/>
    </row>
    <row r="91" spans="2:17" s="1" customFormat="1" x14ac:dyDescent="0.25">
      <c r="B91" s="134"/>
      <c r="C91" s="73" t="s">
        <v>5</v>
      </c>
      <c r="D91" s="19"/>
      <c r="E91" s="68"/>
      <c r="F91" s="25">
        <f>SUM(F89:F90)</f>
        <v>10556.13</v>
      </c>
      <c r="G91" s="26"/>
      <c r="H91" s="25"/>
      <c r="I91" s="25">
        <f t="shared" ref="I91:P91" si="29">SUM(I89:I90)</f>
        <v>10556.13</v>
      </c>
      <c r="J91" s="25">
        <f t="shared" si="29"/>
        <v>10556.13</v>
      </c>
      <c r="K91" s="25">
        <f t="shared" si="29"/>
        <v>0</v>
      </c>
      <c r="L91" s="25">
        <f t="shared" si="29"/>
        <v>0</v>
      </c>
      <c r="M91" s="25">
        <f t="shared" si="29"/>
        <v>0</v>
      </c>
      <c r="N91" s="25">
        <f t="shared" si="29"/>
        <v>0</v>
      </c>
      <c r="O91" s="25">
        <f t="shared" si="29"/>
        <v>1873.83</v>
      </c>
      <c r="P91" s="25">
        <f t="shared" si="29"/>
        <v>8682.2999999999993</v>
      </c>
      <c r="Q91" s="8"/>
    </row>
    <row r="92" spans="2:17" s="1" customFormat="1" ht="16.5" customHeight="1" x14ac:dyDescent="0.25">
      <c r="B92" s="132">
        <v>19</v>
      </c>
      <c r="C92" s="129" t="s">
        <v>36</v>
      </c>
      <c r="D92" s="19">
        <v>170</v>
      </c>
      <c r="E92" s="54">
        <v>44165</v>
      </c>
      <c r="F92" s="66">
        <v>2112.3200000000002</v>
      </c>
      <c r="G92" s="22">
        <v>560</v>
      </c>
      <c r="H92" s="54">
        <v>44174</v>
      </c>
      <c r="I92" s="66">
        <v>2112.3200000000002</v>
      </c>
      <c r="J92" s="66">
        <v>2112.3200000000002</v>
      </c>
      <c r="K92" s="25"/>
      <c r="L92" s="66"/>
      <c r="M92" s="25"/>
      <c r="N92" s="25"/>
      <c r="O92" s="16">
        <f t="shared" ref="O92" si="30">F92-M92-P92</f>
        <v>0</v>
      </c>
      <c r="P92" s="66">
        <v>2112.3200000000002</v>
      </c>
      <c r="Q92" s="8"/>
    </row>
    <row r="93" spans="2:17" s="1" customFormat="1" ht="16.5" customHeight="1" x14ac:dyDescent="0.25">
      <c r="B93" s="133"/>
      <c r="C93" s="130"/>
      <c r="D93" s="19"/>
      <c r="E93" s="54"/>
      <c r="F93" s="66"/>
      <c r="G93" s="67"/>
      <c r="H93" s="54"/>
      <c r="I93" s="66"/>
      <c r="J93" s="66"/>
      <c r="K93" s="25"/>
      <c r="L93" s="66"/>
      <c r="M93" s="25"/>
      <c r="N93" s="25"/>
      <c r="O93" s="15"/>
      <c r="P93" s="66"/>
      <c r="Q93" s="8"/>
    </row>
    <row r="94" spans="2:17" s="1" customFormat="1" x14ac:dyDescent="0.25">
      <c r="B94" s="134"/>
      <c r="C94" s="73" t="s">
        <v>5</v>
      </c>
      <c r="D94" s="19"/>
      <c r="E94" s="68"/>
      <c r="F94" s="25">
        <f>SUM(F92:F93)</f>
        <v>2112.3200000000002</v>
      </c>
      <c r="G94" s="26"/>
      <c r="H94" s="25"/>
      <c r="I94" s="25">
        <f>SUM(I92:I93)</f>
        <v>2112.3200000000002</v>
      </c>
      <c r="J94" s="25">
        <f>SUM(J92:J93)</f>
        <v>2112.3200000000002</v>
      </c>
      <c r="K94" s="25">
        <f t="shared" ref="K94" si="31">SUM(K92:K92)</f>
        <v>0</v>
      </c>
      <c r="L94" s="25">
        <f>SUM(L92:L93)</f>
        <v>0</v>
      </c>
      <c r="M94" s="25">
        <f>SUM(M92:M92)</f>
        <v>0</v>
      </c>
      <c r="N94" s="25">
        <f>SUM(N92:N92)</f>
        <v>0</v>
      </c>
      <c r="O94" s="25">
        <f>SUM(O92:O93)</f>
        <v>0</v>
      </c>
      <c r="P94" s="25">
        <f>SUM(P92:P93)</f>
        <v>2112.3200000000002</v>
      </c>
      <c r="Q94" s="25"/>
    </row>
    <row r="95" spans="2:17" s="1" customFormat="1" x14ac:dyDescent="0.25">
      <c r="B95" s="132">
        <v>20</v>
      </c>
      <c r="C95" s="122" t="s">
        <v>45</v>
      </c>
      <c r="D95" s="53" t="s">
        <v>88</v>
      </c>
      <c r="E95" s="54">
        <v>44162</v>
      </c>
      <c r="F95" s="16">
        <v>7412</v>
      </c>
      <c r="G95" s="22">
        <v>530</v>
      </c>
      <c r="H95" s="54">
        <v>44172</v>
      </c>
      <c r="I95" s="16">
        <v>7412</v>
      </c>
      <c r="J95" s="16">
        <v>7412</v>
      </c>
      <c r="K95" s="19"/>
      <c r="L95" s="19"/>
      <c r="M95" s="19"/>
      <c r="N95" s="19"/>
      <c r="O95" s="16">
        <f t="shared" ref="O95" si="32">F95-M95-P95</f>
        <v>7412</v>
      </c>
      <c r="P95" s="16">
        <v>0</v>
      </c>
      <c r="Q95" s="8"/>
    </row>
    <row r="96" spans="2:17" s="1" customFormat="1" x14ac:dyDescent="0.25">
      <c r="B96" s="134"/>
      <c r="C96" s="73" t="s">
        <v>5</v>
      </c>
      <c r="D96" s="19"/>
      <c r="E96" s="35"/>
      <c r="F96" s="37">
        <f>SUM(F95:F95)</f>
        <v>7412</v>
      </c>
      <c r="G96" s="36"/>
      <c r="H96" s="37"/>
      <c r="I96" s="37">
        <f>SUM(I95:I95)</f>
        <v>7412</v>
      </c>
      <c r="J96" s="37">
        <f>SUM(J95:J95)</f>
        <v>7412</v>
      </c>
      <c r="K96" s="37">
        <f>SUM(K95:K95)</f>
        <v>0</v>
      </c>
      <c r="L96" s="37">
        <f>SUM(L95:L95)</f>
        <v>0</v>
      </c>
      <c r="M96" s="37">
        <f>SUM(M95:M95)</f>
        <v>0</v>
      </c>
      <c r="N96" s="37">
        <f>SUM(N95:N95)</f>
        <v>0</v>
      </c>
      <c r="O96" s="37">
        <f>SUM(O95:O95)</f>
        <v>7412</v>
      </c>
      <c r="P96" s="37">
        <f>SUM(P95:P95)</f>
        <v>0</v>
      </c>
      <c r="Q96" s="8"/>
    </row>
    <row r="97" spans="2:17" s="1" customFormat="1" ht="15" customHeight="1" x14ac:dyDescent="0.25">
      <c r="B97" s="132">
        <v>21</v>
      </c>
      <c r="C97" s="78" t="s">
        <v>53</v>
      </c>
      <c r="D97" s="53" t="s">
        <v>95</v>
      </c>
      <c r="E97" s="54">
        <v>44160</v>
      </c>
      <c r="F97" s="16">
        <v>850.8</v>
      </c>
      <c r="G97" s="22">
        <v>531</v>
      </c>
      <c r="H97" s="54">
        <v>44172</v>
      </c>
      <c r="I97" s="16">
        <v>850.8</v>
      </c>
      <c r="J97" s="16">
        <v>850.8</v>
      </c>
      <c r="K97" s="16"/>
      <c r="L97" s="16"/>
      <c r="M97" s="16"/>
      <c r="N97" s="16"/>
      <c r="O97" s="16">
        <f t="shared" ref="O97" si="33">F97-M97-P97</f>
        <v>850.8</v>
      </c>
      <c r="P97" s="16">
        <v>0</v>
      </c>
      <c r="Q97" s="8"/>
    </row>
    <row r="98" spans="2:17" s="1" customFormat="1" ht="15" customHeight="1" x14ac:dyDescent="0.25">
      <c r="B98" s="133"/>
      <c r="C98" s="79" t="s">
        <v>52</v>
      </c>
      <c r="D98" s="19"/>
      <c r="E98" s="35"/>
      <c r="F98" s="16"/>
      <c r="G98" s="27"/>
      <c r="H98" s="16"/>
      <c r="I98" s="16"/>
      <c r="J98" s="16"/>
      <c r="K98" s="16"/>
      <c r="L98" s="16"/>
      <c r="M98" s="16"/>
      <c r="N98" s="16"/>
      <c r="O98" s="15"/>
      <c r="P98" s="16"/>
      <c r="Q98" s="8"/>
    </row>
    <row r="99" spans="2:17" s="1" customFormat="1" ht="15" customHeight="1" x14ac:dyDescent="0.25">
      <c r="B99" s="134"/>
      <c r="C99" s="73" t="s">
        <v>5</v>
      </c>
      <c r="D99" s="19"/>
      <c r="E99" s="35"/>
      <c r="F99" s="37">
        <f>SUM(F97:F98)</f>
        <v>850.8</v>
      </c>
      <c r="G99" s="36"/>
      <c r="H99" s="37"/>
      <c r="I99" s="37">
        <f t="shared" ref="I99:P99" si="34">SUM(I97:I98)</f>
        <v>850.8</v>
      </c>
      <c r="J99" s="37">
        <f t="shared" si="34"/>
        <v>850.8</v>
      </c>
      <c r="K99" s="37">
        <f t="shared" si="34"/>
        <v>0</v>
      </c>
      <c r="L99" s="37">
        <f t="shared" si="34"/>
        <v>0</v>
      </c>
      <c r="M99" s="37">
        <f t="shared" si="34"/>
        <v>0</v>
      </c>
      <c r="N99" s="37">
        <f t="shared" si="34"/>
        <v>0</v>
      </c>
      <c r="O99" s="37">
        <f t="shared" si="34"/>
        <v>850.8</v>
      </c>
      <c r="P99" s="37">
        <f t="shared" si="34"/>
        <v>0</v>
      </c>
      <c r="Q99" s="8"/>
    </row>
    <row r="100" spans="2:17" s="1" customFormat="1" ht="18" customHeight="1" x14ac:dyDescent="0.25">
      <c r="B100" s="132">
        <v>22</v>
      </c>
      <c r="C100" s="122" t="s">
        <v>54</v>
      </c>
      <c r="D100" s="74">
        <v>12056</v>
      </c>
      <c r="E100" s="54">
        <v>44162</v>
      </c>
      <c r="F100" s="57">
        <v>564.25</v>
      </c>
      <c r="G100" s="22">
        <v>540</v>
      </c>
      <c r="H100" s="54">
        <v>44172</v>
      </c>
      <c r="I100" s="57">
        <v>564.25</v>
      </c>
      <c r="J100" s="57">
        <v>564.25</v>
      </c>
      <c r="K100" s="57"/>
      <c r="L100" s="57"/>
      <c r="M100" s="57"/>
      <c r="N100" s="57"/>
      <c r="O100" s="16">
        <f t="shared" ref="O100" si="35">F100-M100-P100</f>
        <v>564.25</v>
      </c>
      <c r="P100" s="57">
        <v>0</v>
      </c>
      <c r="Q100" s="8"/>
    </row>
    <row r="101" spans="2:17" s="1" customFormat="1" ht="15" customHeight="1" x14ac:dyDescent="0.25">
      <c r="B101" s="133"/>
      <c r="C101" s="124" t="s">
        <v>29</v>
      </c>
      <c r="D101" s="74"/>
      <c r="E101" s="54"/>
      <c r="F101" s="57"/>
      <c r="G101" s="104"/>
      <c r="H101" s="54"/>
      <c r="I101" s="57"/>
      <c r="J101" s="57"/>
      <c r="K101" s="57"/>
      <c r="L101" s="57"/>
      <c r="M101" s="57"/>
      <c r="N101" s="57"/>
      <c r="O101" s="16"/>
      <c r="P101" s="57"/>
      <c r="Q101" s="8"/>
    </row>
    <row r="102" spans="2:17" s="1" customFormat="1" ht="15" customHeight="1" x14ac:dyDescent="0.25">
      <c r="B102" s="134"/>
      <c r="C102" s="124" t="s">
        <v>5</v>
      </c>
      <c r="D102" s="19"/>
      <c r="E102" s="35"/>
      <c r="F102" s="37">
        <f>SUM(F100:F101)</f>
        <v>564.25</v>
      </c>
      <c r="G102" s="36"/>
      <c r="H102" s="37"/>
      <c r="I102" s="37">
        <f t="shared" ref="I102:P102" si="36">SUM(I100:I101)</f>
        <v>564.25</v>
      </c>
      <c r="J102" s="37">
        <f t="shared" si="36"/>
        <v>564.25</v>
      </c>
      <c r="K102" s="37">
        <f t="shared" si="36"/>
        <v>0</v>
      </c>
      <c r="L102" s="37">
        <f t="shared" si="36"/>
        <v>0</v>
      </c>
      <c r="M102" s="37">
        <f t="shared" si="36"/>
        <v>0</v>
      </c>
      <c r="N102" s="37">
        <f t="shared" si="36"/>
        <v>0</v>
      </c>
      <c r="O102" s="37">
        <f t="shared" si="36"/>
        <v>564.25</v>
      </c>
      <c r="P102" s="37">
        <f t="shared" si="36"/>
        <v>0</v>
      </c>
      <c r="Q102" s="8"/>
    </row>
    <row r="103" spans="2:17" s="1" customFormat="1" ht="15" customHeight="1" x14ac:dyDescent="0.25">
      <c r="B103" s="127">
        <v>23</v>
      </c>
      <c r="C103" s="169" t="s">
        <v>49</v>
      </c>
      <c r="D103" s="17">
        <v>502</v>
      </c>
      <c r="E103" s="54">
        <v>44165</v>
      </c>
      <c r="F103" s="15">
        <v>314.06</v>
      </c>
      <c r="G103" s="22">
        <v>533</v>
      </c>
      <c r="H103" s="54">
        <v>44172</v>
      </c>
      <c r="I103" s="15">
        <v>314.06</v>
      </c>
      <c r="J103" s="15">
        <v>314.06</v>
      </c>
      <c r="K103" s="15"/>
      <c r="L103" s="15"/>
      <c r="M103" s="15"/>
      <c r="N103" s="15"/>
      <c r="O103" s="15">
        <f>F103-M103-P103</f>
        <v>314.06</v>
      </c>
      <c r="P103" s="15">
        <v>0</v>
      </c>
      <c r="Q103" s="8"/>
    </row>
    <row r="104" spans="2:17" s="1" customFormat="1" ht="15" customHeight="1" x14ac:dyDescent="0.25">
      <c r="B104" s="128"/>
      <c r="C104" s="170"/>
      <c r="D104" s="19"/>
      <c r="E104" s="54"/>
      <c r="F104" s="16"/>
      <c r="G104" s="27"/>
      <c r="H104" s="54"/>
      <c r="I104" s="16"/>
      <c r="J104" s="16"/>
      <c r="K104" s="37"/>
      <c r="L104" s="16"/>
      <c r="M104" s="37"/>
      <c r="N104" s="37"/>
      <c r="O104" s="15"/>
      <c r="P104" s="16"/>
      <c r="Q104" s="8"/>
    </row>
    <row r="105" spans="2:17" s="1" customFormat="1" ht="15" customHeight="1" x14ac:dyDescent="0.25">
      <c r="B105" s="112"/>
      <c r="C105" s="73" t="s">
        <v>5</v>
      </c>
      <c r="D105" s="19"/>
      <c r="E105" s="35"/>
      <c r="F105" s="37">
        <f>SUM(F103:F104)</f>
        <v>314.06</v>
      </c>
      <c r="G105" s="36"/>
      <c r="H105" s="37"/>
      <c r="I105" s="37">
        <f t="shared" ref="I105:P105" si="37">SUM(I103:I104)</f>
        <v>314.06</v>
      </c>
      <c r="J105" s="37">
        <f t="shared" si="37"/>
        <v>314.06</v>
      </c>
      <c r="K105" s="37">
        <f t="shared" si="37"/>
        <v>0</v>
      </c>
      <c r="L105" s="37">
        <f t="shared" si="37"/>
        <v>0</v>
      </c>
      <c r="M105" s="37">
        <f t="shared" si="37"/>
        <v>0</v>
      </c>
      <c r="N105" s="37">
        <f t="shared" si="37"/>
        <v>0</v>
      </c>
      <c r="O105" s="37">
        <f t="shared" si="37"/>
        <v>314.06</v>
      </c>
      <c r="P105" s="37">
        <f t="shared" si="37"/>
        <v>0</v>
      </c>
      <c r="Q105" s="8"/>
    </row>
    <row r="106" spans="2:17" s="1" customFormat="1" ht="15" customHeight="1" x14ac:dyDescent="0.25">
      <c r="B106" s="132">
        <v>24</v>
      </c>
      <c r="C106" s="122" t="s">
        <v>43</v>
      </c>
      <c r="D106" s="53" t="s">
        <v>100</v>
      </c>
      <c r="E106" s="54">
        <v>44165</v>
      </c>
      <c r="F106" s="57">
        <v>7058.45</v>
      </c>
      <c r="G106" s="22">
        <v>528</v>
      </c>
      <c r="H106" s="54">
        <v>44172</v>
      </c>
      <c r="I106" s="57">
        <v>7058.45</v>
      </c>
      <c r="J106" s="57">
        <v>7058.45</v>
      </c>
      <c r="K106" s="37"/>
      <c r="L106" s="57"/>
      <c r="M106" s="37"/>
      <c r="N106" s="37"/>
      <c r="O106" s="15">
        <f>F106-M106-P106</f>
        <v>7058.45</v>
      </c>
      <c r="P106" s="57">
        <v>0</v>
      </c>
      <c r="Q106" s="8"/>
    </row>
    <row r="107" spans="2:17" s="1" customFormat="1" ht="15" customHeight="1" x14ac:dyDescent="0.25">
      <c r="B107" s="134"/>
      <c r="C107" s="73" t="s">
        <v>5</v>
      </c>
      <c r="D107" s="19"/>
      <c r="E107" s="35"/>
      <c r="F107" s="58">
        <f>SUM(F106:F106)</f>
        <v>7058.45</v>
      </c>
      <c r="G107" s="59"/>
      <c r="H107" s="58"/>
      <c r="I107" s="58">
        <f>SUM(I106:I106)</f>
        <v>7058.45</v>
      </c>
      <c r="J107" s="58">
        <f>SUM(J106:J106)</f>
        <v>7058.45</v>
      </c>
      <c r="K107" s="58"/>
      <c r="L107" s="58">
        <f>SUM(L106:L106)</f>
        <v>0</v>
      </c>
      <c r="M107" s="58"/>
      <c r="N107" s="58"/>
      <c r="O107" s="175">
        <f>F107-M107-P107</f>
        <v>7058.45</v>
      </c>
      <c r="P107" s="58">
        <f>SUM(P106:P106)</f>
        <v>0</v>
      </c>
      <c r="Q107" s="8"/>
    </row>
    <row r="108" spans="2:17" s="1" customFormat="1" ht="15" customHeight="1" x14ac:dyDescent="0.25">
      <c r="B108" s="132">
        <v>25</v>
      </c>
      <c r="C108" s="122" t="s">
        <v>73</v>
      </c>
      <c r="D108" s="19">
        <v>1939</v>
      </c>
      <c r="E108" s="54">
        <v>44165</v>
      </c>
      <c r="F108" s="57">
        <v>2551.48</v>
      </c>
      <c r="G108" s="104">
        <v>538</v>
      </c>
      <c r="H108" s="54">
        <v>44172</v>
      </c>
      <c r="I108" s="57">
        <v>2551.48</v>
      </c>
      <c r="J108" s="57">
        <v>2551.48</v>
      </c>
      <c r="K108" s="58"/>
      <c r="L108" s="57"/>
      <c r="M108" s="58"/>
      <c r="N108" s="58"/>
      <c r="O108" s="15">
        <f>F108-M108-P108</f>
        <v>2551.48</v>
      </c>
      <c r="P108" s="57">
        <v>0</v>
      </c>
      <c r="Q108" s="8"/>
    </row>
    <row r="109" spans="2:17" s="1" customFormat="1" ht="15" customHeight="1" x14ac:dyDescent="0.25">
      <c r="B109" s="134"/>
      <c r="C109" s="73" t="s">
        <v>5</v>
      </c>
      <c r="D109" s="19"/>
      <c r="E109" s="35"/>
      <c r="F109" s="58">
        <f>SUM(F108:F108)</f>
        <v>2551.48</v>
      </c>
      <c r="G109" s="59"/>
      <c r="H109" s="58"/>
      <c r="I109" s="58">
        <f>SUM(I108:I108)</f>
        <v>2551.48</v>
      </c>
      <c r="J109" s="58">
        <f>SUM(J108:J108)</f>
        <v>2551.48</v>
      </c>
      <c r="K109" s="58">
        <f>SUM(K108:K108)</f>
        <v>0</v>
      </c>
      <c r="L109" s="58">
        <f>SUM(L108:L108)</f>
        <v>0</v>
      </c>
      <c r="M109" s="58">
        <f>SUM(M108:M108)</f>
        <v>0</v>
      </c>
      <c r="N109" s="58">
        <f>SUM(N108:N108)</f>
        <v>0</v>
      </c>
      <c r="O109" s="58">
        <f>SUM(O108:O108)</f>
        <v>2551.48</v>
      </c>
      <c r="P109" s="58">
        <f>SUM(P108:P108)</f>
        <v>0</v>
      </c>
      <c r="Q109" s="8"/>
    </row>
    <row r="110" spans="2:17" s="1" customFormat="1" ht="15" hidden="1" customHeight="1" x14ac:dyDescent="0.25">
      <c r="B110" s="132">
        <v>24</v>
      </c>
      <c r="C110" s="129" t="s">
        <v>68</v>
      </c>
      <c r="D110" s="19"/>
      <c r="E110" s="54"/>
      <c r="F110" s="57"/>
      <c r="G110" s="104"/>
      <c r="H110" s="54"/>
      <c r="I110" s="57"/>
      <c r="J110" s="57"/>
      <c r="K110" s="57"/>
      <c r="L110" s="57"/>
      <c r="M110" s="57"/>
      <c r="N110" s="57"/>
      <c r="O110" s="15">
        <f>F110-M110-P110</f>
        <v>0</v>
      </c>
      <c r="P110" s="57">
        <v>0</v>
      </c>
      <c r="Q110" s="8"/>
    </row>
    <row r="111" spans="2:17" s="1" customFormat="1" ht="15" hidden="1" customHeight="1" x14ac:dyDescent="0.25">
      <c r="B111" s="133"/>
      <c r="C111" s="130"/>
      <c r="D111" s="19"/>
      <c r="E111" s="54"/>
      <c r="F111" s="57"/>
      <c r="G111" s="104"/>
      <c r="H111" s="54"/>
      <c r="I111" s="57"/>
      <c r="J111" s="57"/>
      <c r="K111" s="58"/>
      <c r="L111" s="58"/>
      <c r="M111" s="58"/>
      <c r="N111" s="58"/>
      <c r="O111" s="15"/>
      <c r="P111" s="57"/>
      <c r="Q111" s="8"/>
    </row>
    <row r="112" spans="2:17" s="1" customFormat="1" ht="15" hidden="1" customHeight="1" x14ac:dyDescent="0.25">
      <c r="B112" s="134"/>
      <c r="C112" s="73" t="s">
        <v>5</v>
      </c>
      <c r="D112" s="19"/>
      <c r="E112" s="35"/>
      <c r="F112" s="58">
        <f>SUM(F110:F111)</f>
        <v>0</v>
      </c>
      <c r="G112" s="59"/>
      <c r="H112" s="58"/>
      <c r="I112" s="58">
        <f t="shared" ref="I112:P112" si="38">SUM(I110:I111)</f>
        <v>0</v>
      </c>
      <c r="J112" s="58">
        <f t="shared" si="38"/>
        <v>0</v>
      </c>
      <c r="K112" s="58">
        <f t="shared" si="38"/>
        <v>0</v>
      </c>
      <c r="L112" s="58">
        <f t="shared" si="38"/>
        <v>0</v>
      </c>
      <c r="M112" s="58">
        <f t="shared" si="38"/>
        <v>0</v>
      </c>
      <c r="N112" s="58">
        <f t="shared" si="38"/>
        <v>0</v>
      </c>
      <c r="O112" s="58">
        <f t="shared" si="38"/>
        <v>0</v>
      </c>
      <c r="P112" s="58">
        <f t="shared" si="38"/>
        <v>0</v>
      </c>
      <c r="Q112" s="8"/>
    </row>
    <row r="113" spans="2:18" s="1" customFormat="1" ht="15" hidden="1" customHeight="1" x14ac:dyDescent="0.25">
      <c r="B113" s="132">
        <v>25</v>
      </c>
      <c r="C113" s="129" t="s">
        <v>78</v>
      </c>
      <c r="D113" s="19"/>
      <c r="E113" s="54"/>
      <c r="F113" s="57"/>
      <c r="G113" s="104"/>
      <c r="H113" s="54"/>
      <c r="I113" s="57"/>
      <c r="J113" s="57"/>
      <c r="K113" s="58"/>
      <c r="L113" s="57"/>
      <c r="M113" s="58"/>
      <c r="N113" s="58"/>
      <c r="O113" s="15">
        <f>F113-M113-P113</f>
        <v>0</v>
      </c>
      <c r="P113" s="57">
        <v>0</v>
      </c>
      <c r="Q113" s="8"/>
    </row>
    <row r="114" spans="2:18" s="1" customFormat="1" ht="15" hidden="1" customHeight="1" x14ac:dyDescent="0.25">
      <c r="B114" s="133"/>
      <c r="C114" s="130"/>
      <c r="D114" s="19"/>
      <c r="E114" s="35"/>
      <c r="F114" s="58"/>
      <c r="G114" s="59"/>
      <c r="H114" s="58"/>
      <c r="I114" s="58"/>
      <c r="J114" s="58"/>
      <c r="K114" s="58"/>
      <c r="L114" s="58"/>
      <c r="M114" s="58"/>
      <c r="N114" s="58"/>
      <c r="O114" s="58"/>
      <c r="P114" s="58"/>
      <c r="Q114" s="8"/>
    </row>
    <row r="115" spans="2:18" s="1" customFormat="1" ht="15" hidden="1" customHeight="1" x14ac:dyDescent="0.25">
      <c r="B115" s="134"/>
      <c r="C115" s="73" t="s">
        <v>5</v>
      </c>
      <c r="D115" s="19"/>
      <c r="E115" s="35"/>
      <c r="F115" s="58">
        <f>SUM(F113:F114)</f>
        <v>0</v>
      </c>
      <c r="G115" s="59"/>
      <c r="H115" s="58"/>
      <c r="I115" s="58">
        <f t="shared" ref="I115:P115" si="39">SUM(I113:I114)</f>
        <v>0</v>
      </c>
      <c r="J115" s="58">
        <f t="shared" si="39"/>
        <v>0</v>
      </c>
      <c r="K115" s="58">
        <f t="shared" si="39"/>
        <v>0</v>
      </c>
      <c r="L115" s="58">
        <f t="shared" si="39"/>
        <v>0</v>
      </c>
      <c r="M115" s="58">
        <f t="shared" si="39"/>
        <v>0</v>
      </c>
      <c r="N115" s="58">
        <f t="shared" si="39"/>
        <v>0</v>
      </c>
      <c r="O115" s="58">
        <f t="shared" si="39"/>
        <v>0</v>
      </c>
      <c r="P115" s="58">
        <f t="shared" si="39"/>
        <v>0</v>
      </c>
      <c r="Q115" s="8"/>
    </row>
    <row r="116" spans="2:18" s="1" customFormat="1" ht="15" hidden="1" customHeight="1" x14ac:dyDescent="0.25">
      <c r="B116" s="120"/>
      <c r="C116" s="129" t="s">
        <v>76</v>
      </c>
      <c r="D116" s="19"/>
      <c r="E116" s="35"/>
      <c r="F116" s="58"/>
      <c r="G116" s="59"/>
      <c r="H116" s="58"/>
      <c r="I116" s="58"/>
      <c r="J116" s="58"/>
      <c r="K116" s="58"/>
      <c r="L116" s="58"/>
      <c r="M116" s="58"/>
      <c r="N116" s="58"/>
      <c r="O116" s="58"/>
      <c r="P116" s="58"/>
      <c r="Q116" s="8"/>
    </row>
    <row r="117" spans="2:18" s="1" customFormat="1" ht="15" hidden="1" customHeight="1" x14ac:dyDescent="0.25">
      <c r="B117" s="121">
        <v>26</v>
      </c>
      <c r="C117" s="130"/>
      <c r="D117" s="19"/>
      <c r="E117" s="54"/>
      <c r="F117" s="57"/>
      <c r="G117" s="104"/>
      <c r="H117" s="54"/>
      <c r="I117" s="57"/>
      <c r="J117" s="58"/>
      <c r="K117" s="58"/>
      <c r="L117" s="57"/>
      <c r="M117" s="58"/>
      <c r="N117" s="58"/>
      <c r="O117" s="15">
        <f>F117-M117-P117</f>
        <v>0</v>
      </c>
      <c r="P117" s="57">
        <v>0</v>
      </c>
      <c r="Q117" s="8"/>
    </row>
    <row r="118" spans="2:18" s="1" customFormat="1" ht="15" hidden="1" customHeight="1" x14ac:dyDescent="0.25">
      <c r="B118" s="77"/>
      <c r="C118" s="122" t="s">
        <v>5</v>
      </c>
      <c r="D118" s="19"/>
      <c r="E118" s="35"/>
      <c r="F118" s="58">
        <f>SUM(F116:F117)</f>
        <v>0</v>
      </c>
      <c r="G118" s="59"/>
      <c r="H118" s="58"/>
      <c r="I118" s="58">
        <f t="shared" ref="I118:P118" si="40">SUM(I116:I117)</f>
        <v>0</v>
      </c>
      <c r="J118" s="58">
        <f t="shared" si="40"/>
        <v>0</v>
      </c>
      <c r="K118" s="58">
        <f t="shared" si="40"/>
        <v>0</v>
      </c>
      <c r="L118" s="58">
        <f t="shared" si="40"/>
        <v>0</v>
      </c>
      <c r="M118" s="58">
        <f t="shared" si="40"/>
        <v>0</v>
      </c>
      <c r="N118" s="58">
        <f t="shared" si="40"/>
        <v>0</v>
      </c>
      <c r="O118" s="58">
        <f t="shared" si="40"/>
        <v>0</v>
      </c>
      <c r="P118" s="58">
        <f t="shared" si="40"/>
        <v>0</v>
      </c>
      <c r="Q118" s="8"/>
    </row>
    <row r="119" spans="2:18" s="1" customFormat="1" ht="15" hidden="1" customHeight="1" x14ac:dyDescent="0.25">
      <c r="B119" s="132">
        <v>27</v>
      </c>
      <c r="C119" s="122" t="s">
        <v>81</v>
      </c>
      <c r="D119" s="74"/>
      <c r="E119" s="35"/>
      <c r="F119" s="58"/>
      <c r="G119" s="59"/>
      <c r="H119" s="58"/>
      <c r="I119" s="58"/>
      <c r="J119" s="58"/>
      <c r="K119" s="58"/>
      <c r="L119" s="58"/>
      <c r="M119" s="58"/>
      <c r="N119" s="58"/>
      <c r="O119" s="58"/>
      <c r="P119" s="58"/>
      <c r="Q119" s="8"/>
    </row>
    <row r="120" spans="2:18" s="1" customFormat="1" ht="15" hidden="1" customHeight="1" x14ac:dyDescent="0.25">
      <c r="B120" s="133"/>
      <c r="C120" s="124" t="s">
        <v>82</v>
      </c>
      <c r="D120" s="74"/>
      <c r="E120" s="35"/>
      <c r="F120" s="58"/>
      <c r="G120" s="59"/>
      <c r="H120" s="58"/>
      <c r="I120" s="58"/>
      <c r="J120" s="58"/>
      <c r="K120" s="58"/>
      <c r="L120" s="58"/>
      <c r="M120" s="58"/>
      <c r="N120" s="58"/>
      <c r="O120" s="58"/>
      <c r="P120" s="58"/>
      <c r="Q120" s="8"/>
    </row>
    <row r="121" spans="2:18" s="1" customFormat="1" ht="15" hidden="1" customHeight="1" x14ac:dyDescent="0.25">
      <c r="B121" s="134"/>
      <c r="C121" s="124" t="s">
        <v>5</v>
      </c>
      <c r="D121" s="19"/>
      <c r="E121" s="35"/>
      <c r="F121" s="58">
        <f>SUM(F119:F120)</f>
        <v>0</v>
      </c>
      <c r="G121" s="59"/>
      <c r="H121" s="58"/>
      <c r="I121" s="58">
        <f t="shared" ref="I121:P121" si="41">SUM(I119:I120)</f>
        <v>0</v>
      </c>
      <c r="J121" s="58">
        <f t="shared" si="41"/>
        <v>0</v>
      </c>
      <c r="K121" s="58">
        <f t="shared" si="41"/>
        <v>0</v>
      </c>
      <c r="L121" s="58">
        <f t="shared" si="41"/>
        <v>0</v>
      </c>
      <c r="M121" s="58">
        <f t="shared" si="41"/>
        <v>0</v>
      </c>
      <c r="N121" s="58">
        <f t="shared" si="41"/>
        <v>0</v>
      </c>
      <c r="O121" s="58">
        <f t="shared" si="41"/>
        <v>0</v>
      </c>
      <c r="P121" s="58">
        <f t="shared" si="41"/>
        <v>0</v>
      </c>
      <c r="Q121" s="8"/>
    </row>
    <row r="122" spans="2:18" s="1" customFormat="1" ht="15" customHeight="1" x14ac:dyDescent="0.25">
      <c r="B122" s="132">
        <v>26</v>
      </c>
      <c r="C122" s="123" t="s">
        <v>83</v>
      </c>
      <c r="D122" s="19">
        <v>524</v>
      </c>
      <c r="E122" s="54">
        <v>44165</v>
      </c>
      <c r="F122" s="57">
        <v>1852.76</v>
      </c>
      <c r="G122" s="104">
        <v>561</v>
      </c>
      <c r="H122" s="54">
        <v>44174</v>
      </c>
      <c r="I122" s="57">
        <v>1852.76</v>
      </c>
      <c r="J122" s="57">
        <v>1852.76</v>
      </c>
      <c r="K122" s="57"/>
      <c r="L122" s="57"/>
      <c r="M122" s="57"/>
      <c r="N122" s="57"/>
      <c r="O122" s="15">
        <f>F122-M122-P122</f>
        <v>0</v>
      </c>
      <c r="P122" s="57">
        <v>1852.76</v>
      </c>
      <c r="Q122" s="8"/>
    </row>
    <row r="123" spans="2:18" s="1" customFormat="1" ht="15" customHeight="1" x14ac:dyDescent="0.25">
      <c r="B123" s="133"/>
      <c r="C123" s="123" t="s">
        <v>84</v>
      </c>
      <c r="D123" s="19"/>
      <c r="E123" s="35"/>
      <c r="F123" s="58"/>
      <c r="G123" s="59"/>
      <c r="H123" s="58"/>
      <c r="I123" s="58"/>
      <c r="J123" s="58"/>
      <c r="K123" s="58"/>
      <c r="L123" s="58"/>
      <c r="M123" s="58"/>
      <c r="N123" s="58"/>
      <c r="O123" s="58"/>
      <c r="P123" s="58"/>
      <c r="Q123" s="8"/>
    </row>
    <row r="124" spans="2:18" s="1" customFormat="1" ht="15" customHeight="1" x14ac:dyDescent="0.25">
      <c r="B124" s="134"/>
      <c r="C124" s="73" t="s">
        <v>5</v>
      </c>
      <c r="D124" s="19"/>
      <c r="E124" s="35"/>
      <c r="F124" s="58">
        <f>SUM(F122:F123)</f>
        <v>1852.76</v>
      </c>
      <c r="G124" s="59"/>
      <c r="H124" s="58"/>
      <c r="I124" s="58">
        <f t="shared" ref="I124:P124" si="42">SUM(I122:I123)</f>
        <v>1852.76</v>
      </c>
      <c r="J124" s="58">
        <f t="shared" si="42"/>
        <v>1852.76</v>
      </c>
      <c r="K124" s="58">
        <f t="shared" si="42"/>
        <v>0</v>
      </c>
      <c r="L124" s="58">
        <f t="shared" si="42"/>
        <v>0</v>
      </c>
      <c r="M124" s="58">
        <f t="shared" si="42"/>
        <v>0</v>
      </c>
      <c r="N124" s="58">
        <f t="shared" si="42"/>
        <v>0</v>
      </c>
      <c r="O124" s="58">
        <f t="shared" si="42"/>
        <v>0</v>
      </c>
      <c r="P124" s="58">
        <f t="shared" si="42"/>
        <v>1852.76</v>
      </c>
      <c r="Q124" s="8"/>
    </row>
    <row r="125" spans="2:18" s="1" customFormat="1" ht="15" hidden="1" customHeight="1" x14ac:dyDescent="0.25">
      <c r="B125" s="132">
        <v>28</v>
      </c>
      <c r="C125" s="129" t="s">
        <v>80</v>
      </c>
      <c r="D125" s="19"/>
      <c r="E125" s="35"/>
      <c r="F125" s="58"/>
      <c r="G125" s="59"/>
      <c r="H125" s="58"/>
      <c r="I125" s="58"/>
      <c r="J125" s="58"/>
      <c r="K125" s="58"/>
      <c r="L125" s="58"/>
      <c r="M125" s="58"/>
      <c r="N125" s="58"/>
      <c r="O125" s="58"/>
      <c r="P125" s="58"/>
      <c r="Q125" s="8"/>
    </row>
    <row r="126" spans="2:18" s="1" customFormat="1" ht="15" hidden="1" customHeight="1" x14ac:dyDescent="0.25">
      <c r="B126" s="133"/>
      <c r="C126" s="130"/>
      <c r="D126" s="19"/>
      <c r="E126" s="35"/>
      <c r="F126" s="58"/>
      <c r="G126" s="59"/>
      <c r="H126" s="58"/>
      <c r="I126" s="58"/>
      <c r="J126" s="58"/>
      <c r="K126" s="58"/>
      <c r="L126" s="58"/>
      <c r="M126" s="58"/>
      <c r="N126" s="58"/>
      <c r="O126" s="58"/>
      <c r="P126" s="58"/>
      <c r="Q126" s="8"/>
    </row>
    <row r="127" spans="2:18" s="1" customFormat="1" ht="15" hidden="1" customHeight="1" x14ac:dyDescent="0.25">
      <c r="B127" s="134"/>
      <c r="C127" s="73" t="s">
        <v>5</v>
      </c>
      <c r="D127" s="19"/>
      <c r="E127" s="35"/>
      <c r="F127" s="58">
        <f>SUM(F125:F126)</f>
        <v>0</v>
      </c>
      <c r="G127" s="59"/>
      <c r="H127" s="58"/>
      <c r="I127" s="58">
        <f>SUM(I117:I118)</f>
        <v>0</v>
      </c>
      <c r="J127" s="58">
        <f t="shared" ref="J127:P127" si="43">SUM(J117:J118)</f>
        <v>0</v>
      </c>
      <c r="K127" s="58">
        <f t="shared" si="43"/>
        <v>0</v>
      </c>
      <c r="L127" s="58">
        <f t="shared" si="43"/>
        <v>0</v>
      </c>
      <c r="M127" s="58">
        <f t="shared" si="43"/>
        <v>0</v>
      </c>
      <c r="N127" s="58">
        <f t="shared" si="43"/>
        <v>0</v>
      </c>
      <c r="O127" s="58">
        <f t="shared" si="43"/>
        <v>0</v>
      </c>
      <c r="P127" s="58">
        <f t="shared" si="43"/>
        <v>0</v>
      </c>
      <c r="Q127" s="8"/>
    </row>
    <row r="128" spans="2:18" s="1" customFormat="1" x14ac:dyDescent="0.25">
      <c r="B128" s="69"/>
      <c r="C128" s="70" t="s">
        <v>4</v>
      </c>
      <c r="D128" s="19"/>
      <c r="E128" s="71"/>
      <c r="F128" s="25">
        <f>F14+F19+F22+F25+F27+F30+F37+F41+F49+F54+F60+F63+F66+F69+F72+F75+F78+F80+F82+F84+F86+F88+F91+F94+F96+F99+F102+F107+F105+F109+F112+F118+F127+F121+F115+F124</f>
        <v>562704.1</v>
      </c>
      <c r="G128" s="25"/>
      <c r="H128" s="25"/>
      <c r="I128" s="25">
        <f>I14+I19+I22+I25+I27+I30+I37+I41+I49+I54+I60+I63+I66+I69+I72+I75+I78+I80+I82+I84+I86+I88+I91+I94+I96+I99+I102+I107+I105+I109+I112+I118+I127+I121+I115+I124</f>
        <v>562466.85</v>
      </c>
      <c r="J128" s="25">
        <f>J14+J19+J22+J25+J27+J30+J37+J41+J49+J54+J60+J63+J66+J69+J72+J75+J78+J80+J82+J84+J86+J88+J91+J94+J96+J99+J102+J107+J105+J109+J112+J118+J127+J121+J115+J124</f>
        <v>492993.48</v>
      </c>
      <c r="K128" s="25">
        <f>K14+K19+K22+K25+K27+K30+K37+K41+K49+K54+K60+K63+K66+K69+K72+K75+K78+K80+K82+K84+K86+K88+K91+K94+K96+K99+K102+K107+K105+K109+K112+K118+K127+K121+K115+K124</f>
        <v>0</v>
      </c>
      <c r="L128" s="25">
        <f>L14+L19+L22+L25+L27+L30+L37+L41+L49+L54+L60+L63+L66+L69+L72+L75+L78+L80+L82+L84+L86+L88+L91+L94+L96+L99+L102+L107+L105+L109+L112+L118+L127+L121+L115+L124</f>
        <v>69473.37</v>
      </c>
      <c r="M128" s="25">
        <f>M14+M19+M22+M25+M27+M30+M37+M41+M49+M54+M60+M63+M66+M69+M72+M75+M78+M80+M82+M84+M86+M88+M91+M94+M96+M99+M102+M107+M105+M109+M112+M118+M127+M121+M115+M124</f>
        <v>237.25</v>
      </c>
      <c r="N128" s="25">
        <f>N14+N19+N22+N25+N27+N30+N37+N41+N49+N54+N60+N63+N66+N69+N72+N75+N78+N80+N82+N84+N86+N88+N91+N94+N96+N99+N102+N107+N105+N109+N112+N118+N127+N121+N115+N124</f>
        <v>33314.769999999997</v>
      </c>
      <c r="O128" s="25">
        <f>O14+O19+O22+O25+O27+O30+O37+O41+O49+O54+O60+O63+O66+O69+O72+O75+O78+O80+O82+O84+O86+O88+O91+O94+O96+O99+O102+O107+O105+O109+O112+O118+O127+O121+O115+O124</f>
        <v>96479.999999999985</v>
      </c>
      <c r="P128" s="25">
        <f>P14+P19+P22+P25+P27+P30+P37+P41+P49+P54+P60+P63+P66+P69+P72+P75+P78+P80+P82+P84+P86+P88+P91+P94+P96+P99+P102+P107+P105+P109+P112+P118+P127+P121+P115+P124</f>
        <v>432672.08000000007</v>
      </c>
      <c r="Q128" s="25">
        <f>Q14+Q19+Q22+Q25+Q27+Q30+Q37+Q41+Q49+Q54+Q60+Q63+Q66+Q69+Q72+Q75+Q78+Q80+Q82+Q84+Q86+Q88+Q91+Q94+Q96+Q99+Q102+Q107+Q105+Q109+Q112+Q118+Q127+Q121+Q115+Q124</f>
        <v>1788.91</v>
      </c>
      <c r="R128" s="25">
        <f>R14+R19+R22+R25+R27+R30+R37+R41+R49+R54+R60+R63+R66+R69+R72+R75+R78+R80+R82+R84+R86+R88+R91+R94+R96+R99+R102+R107+R105+R109+R112</f>
        <v>0</v>
      </c>
    </row>
    <row r="129" spans="2:17" x14ac:dyDescent="0.25">
      <c r="C129" s="12"/>
      <c r="D129" s="38"/>
      <c r="E129" s="39"/>
      <c r="F129" s="29"/>
      <c r="G129" s="40"/>
      <c r="H129" s="29"/>
      <c r="I129" s="11"/>
      <c r="J129" s="11"/>
      <c r="K129" s="11"/>
      <c r="L129" s="11"/>
      <c r="M129" s="11"/>
      <c r="N129" s="11"/>
      <c r="O129" s="72"/>
      <c r="P129" s="72"/>
    </row>
    <row r="130" spans="2:17" ht="15.75" customHeight="1" x14ac:dyDescent="0.25">
      <c r="B130" s="164" t="s">
        <v>63</v>
      </c>
      <c r="C130" s="164"/>
      <c r="D130" s="12"/>
      <c r="E130" s="41" t="s">
        <v>46</v>
      </c>
      <c r="F130" s="41"/>
      <c r="G130" s="42"/>
      <c r="H130" s="41"/>
      <c r="I130" s="41"/>
      <c r="J130" s="41"/>
      <c r="K130" s="106" t="s">
        <v>64</v>
      </c>
      <c r="L130" s="165" t="s">
        <v>64</v>
      </c>
      <c r="M130" s="165"/>
      <c r="N130" s="165"/>
      <c r="O130" s="165"/>
      <c r="P130" s="165"/>
      <c r="Q130" s="165"/>
    </row>
    <row r="131" spans="2:17" ht="15.75" customHeight="1" x14ac:dyDescent="0.25">
      <c r="B131" s="63" t="s">
        <v>47</v>
      </c>
      <c r="C131" s="43"/>
      <c r="D131" s="12"/>
      <c r="E131" s="162" t="s">
        <v>3</v>
      </c>
      <c r="F131" s="162"/>
      <c r="G131" s="162"/>
      <c r="H131" s="162"/>
      <c r="I131" s="162"/>
      <c r="J131" s="117"/>
      <c r="K131" s="107" t="s">
        <v>64</v>
      </c>
      <c r="L131" s="166" t="s">
        <v>65</v>
      </c>
      <c r="M131" s="166"/>
      <c r="N131" s="166"/>
      <c r="O131" s="166"/>
      <c r="P131" s="166"/>
    </row>
    <row r="132" spans="2:17" x14ac:dyDescent="0.25">
      <c r="B132" s="52"/>
      <c r="C132" s="45"/>
      <c r="D132" s="12"/>
      <c r="E132" s="46"/>
      <c r="F132" s="44"/>
      <c r="G132" s="47"/>
      <c r="H132" s="44"/>
      <c r="I132" s="48"/>
      <c r="J132" s="48"/>
      <c r="K132" s="163"/>
      <c r="L132" s="163"/>
      <c r="M132" s="163"/>
      <c r="N132" s="49"/>
      <c r="O132" s="50"/>
    </row>
    <row r="133" spans="2:17" x14ac:dyDescent="0.25">
      <c r="B133" s="52"/>
      <c r="C133" s="34"/>
      <c r="D133" s="12"/>
      <c r="E133" s="5"/>
      <c r="F133" s="11"/>
      <c r="G133" s="13"/>
      <c r="H133" s="11"/>
      <c r="I133" s="108" t="s">
        <v>66</v>
      </c>
      <c r="J133" s="48"/>
      <c r="K133" s="161"/>
      <c r="L133" s="161"/>
      <c r="M133" s="161"/>
      <c r="N133" s="161"/>
    </row>
    <row r="134" spans="2:17" x14ac:dyDescent="0.25">
      <c r="B134" s="52"/>
      <c r="C134" s="34"/>
      <c r="D134" s="12"/>
      <c r="E134" s="5"/>
      <c r="F134" s="11"/>
      <c r="G134" s="13"/>
      <c r="H134" s="131" t="s">
        <v>67</v>
      </c>
      <c r="I134" s="131"/>
      <c r="J134" s="131"/>
      <c r="K134" s="116"/>
      <c r="L134" s="116"/>
      <c r="M134" s="116"/>
      <c r="N134" s="116"/>
      <c r="O134" s="62" t="s">
        <v>2</v>
      </c>
    </row>
    <row r="135" spans="2:17" x14ac:dyDescent="0.25">
      <c r="B135" s="52"/>
      <c r="C135" s="34"/>
      <c r="D135" s="12"/>
      <c r="E135" s="5"/>
      <c r="F135" s="11"/>
      <c r="G135" s="13"/>
      <c r="H135" s="11"/>
      <c r="I135" s="48"/>
      <c r="J135" s="48"/>
      <c r="K135" s="116"/>
      <c r="L135" s="116"/>
      <c r="M135" s="116"/>
      <c r="N135" s="116"/>
      <c r="O135" s="64" t="s">
        <v>0</v>
      </c>
    </row>
    <row r="136" spans="2:17" x14ac:dyDescent="0.25">
      <c r="C136" s="12"/>
      <c r="D136" s="12"/>
      <c r="E136" s="5"/>
      <c r="F136" s="11"/>
      <c r="G136" s="13"/>
      <c r="H136" s="11"/>
      <c r="I136" s="11"/>
      <c r="J136" s="11"/>
      <c r="K136" s="11"/>
      <c r="L136" s="11"/>
      <c r="M136" s="11"/>
      <c r="N136" s="11"/>
      <c r="O136" s="62"/>
    </row>
    <row r="137" spans="2:17" x14ac:dyDescent="0.25">
      <c r="C137" s="12"/>
      <c r="D137" s="12"/>
      <c r="E137" s="5" t="s">
        <v>1</v>
      </c>
      <c r="F137" s="11"/>
      <c r="G137" s="13"/>
      <c r="H137" s="11" t="s">
        <v>70</v>
      </c>
      <c r="I137" s="11"/>
      <c r="J137" s="11"/>
      <c r="K137" s="11"/>
      <c r="L137" s="11"/>
      <c r="M137" s="11"/>
      <c r="N137" s="11"/>
      <c r="O137" s="64"/>
    </row>
    <row r="138" spans="2:17" x14ac:dyDescent="0.25">
      <c r="C138" s="12"/>
      <c r="D138" s="12"/>
      <c r="E138" s="5" t="s">
        <v>1</v>
      </c>
      <c r="F138" s="11"/>
      <c r="G138" s="13"/>
      <c r="H138" s="11"/>
      <c r="I138" s="11"/>
      <c r="J138" s="11"/>
      <c r="K138" s="11"/>
      <c r="L138" s="11"/>
      <c r="M138" s="11"/>
      <c r="N138" s="11"/>
      <c r="O138" s="11"/>
    </row>
    <row r="139" spans="2:17" x14ac:dyDescent="0.25">
      <c r="B139"/>
      <c r="C139" s="11"/>
      <c r="F139" s="11"/>
      <c r="G139" s="13"/>
      <c r="H139" s="11"/>
      <c r="I139" s="11"/>
      <c r="J139" s="11"/>
      <c r="K139" s="11"/>
      <c r="L139" s="11"/>
      <c r="M139" s="11"/>
      <c r="N139" s="11"/>
      <c r="O139" s="11"/>
      <c r="P139" s="1"/>
    </row>
  </sheetData>
  <mergeCells count="68">
    <mergeCell ref="L131:P131"/>
    <mergeCell ref="C70:C71"/>
    <mergeCell ref="C76:C77"/>
    <mergeCell ref="B79:B80"/>
    <mergeCell ref="B76:B78"/>
    <mergeCell ref="B92:B94"/>
    <mergeCell ref="B81:B82"/>
    <mergeCell ref="B83:B84"/>
    <mergeCell ref="B85:B86"/>
    <mergeCell ref="B108:B109"/>
    <mergeCell ref="C103:C104"/>
    <mergeCell ref="B73:B75"/>
    <mergeCell ref="B70:B72"/>
    <mergeCell ref="K133:N133"/>
    <mergeCell ref="E131:I131"/>
    <mergeCell ref="K132:M132"/>
    <mergeCell ref="B130:C130"/>
    <mergeCell ref="C89:C90"/>
    <mergeCell ref="C92:C93"/>
    <mergeCell ref="B87:B88"/>
    <mergeCell ref="L130:Q130"/>
    <mergeCell ref="B95:B96"/>
    <mergeCell ref="B97:B99"/>
    <mergeCell ref="B100:B102"/>
    <mergeCell ref="B106:B107"/>
    <mergeCell ref="B89:B91"/>
    <mergeCell ref="B31:B37"/>
    <mergeCell ref="B38:B41"/>
    <mergeCell ref="B61:B63"/>
    <mergeCell ref="C67:C68"/>
    <mergeCell ref="C61:C62"/>
    <mergeCell ref="B64:B66"/>
    <mergeCell ref="B67:B69"/>
    <mergeCell ref="B28:B30"/>
    <mergeCell ref="D6:D7"/>
    <mergeCell ref="E6:E7"/>
    <mergeCell ref="B55:B60"/>
    <mergeCell ref="M5:M7"/>
    <mergeCell ref="B8:B14"/>
    <mergeCell ref="C28:C29"/>
    <mergeCell ref="B5:B7"/>
    <mergeCell ref="C5:C7"/>
    <mergeCell ref="D5:F5"/>
    <mergeCell ref="B23:B25"/>
    <mergeCell ref="B26:B27"/>
    <mergeCell ref="B15:B19"/>
    <mergeCell ref="C15:C18"/>
    <mergeCell ref="B20:B22"/>
    <mergeCell ref="B50:B54"/>
    <mergeCell ref="F6:F7"/>
    <mergeCell ref="C110:C111"/>
    <mergeCell ref="C23:C24"/>
    <mergeCell ref="C8:C13"/>
    <mergeCell ref="C55:C57"/>
    <mergeCell ref="C38:C40"/>
    <mergeCell ref="C31:C34"/>
    <mergeCell ref="C50:C53"/>
    <mergeCell ref="B103:B104"/>
    <mergeCell ref="C73:C74"/>
    <mergeCell ref="H134:J134"/>
    <mergeCell ref="C113:C114"/>
    <mergeCell ref="B110:B112"/>
    <mergeCell ref="B113:B115"/>
    <mergeCell ref="C125:C126"/>
    <mergeCell ref="B125:B127"/>
    <mergeCell ref="C116:C117"/>
    <mergeCell ref="B119:B121"/>
    <mergeCell ref="B122:B124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2020-12-14T12:25:13Z</cp:lastPrinted>
  <dcterms:created xsi:type="dcterms:W3CDTF">2017-06-21T10:50:40Z</dcterms:created>
  <dcterms:modified xsi:type="dcterms:W3CDTF">2020-12-14T12:56:51Z</dcterms:modified>
</cp:coreProperties>
</file>